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5.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6.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ackupFile="1" defaultThemeVersion="124226"/>
  <bookViews>
    <workbookView xWindow="-2910" yWindow="810" windowWidth="9630" windowHeight="2610" tabRatio="867" activeTab="4"/>
  </bookViews>
  <sheets>
    <sheet name="LCHF" sheetId="17" r:id="rId1"/>
    <sheet name="FOOD VALUES (engl)" sheetId="26" r:id="rId2"/>
    <sheet name="FOOD VALUES" sheetId="1" r:id="rId3"/>
    <sheet name="MIX-RECEPT" sheetId="12" r:id="rId4"/>
    <sheet name="1 Zavtrak" sheetId="2" r:id="rId5"/>
    <sheet name="2 Poldnik" sheetId="30" r:id="rId6"/>
    <sheet name="3 Obed" sheetId="31" r:id="rId7"/>
    <sheet name="4 Perekus" sheetId="32" r:id="rId8"/>
    <sheet name="5 Uzhin" sheetId="33" r:id="rId9"/>
    <sheet name="SUM-Kkal" sheetId="28" r:id="rId10"/>
    <sheet name="Svodka" sheetId="29" r:id="rId11"/>
    <sheet name="справка" sheetId="13" r:id="rId12"/>
    <sheet name="ВЫПЕЧКА" sheetId="21" r:id="rId13"/>
    <sheet name="СУПЫ" sheetId="24" r:id="rId14"/>
    <sheet name="ОСНОВНЫЕ" sheetId="22" r:id="rId15"/>
    <sheet name="СОУСЫ" sheetId="23" r:id="rId16"/>
    <sheet name="Лист2" sheetId="25" r:id="rId17"/>
  </sheets>
  <definedNames>
    <definedName name="_xlnm._FilterDatabase" localSheetId="2" hidden="1">'FOOD VALUES'!$A$2:$I$168</definedName>
    <definedName name="_xlnm._FilterDatabase" localSheetId="0" hidden="1">LCHF!$A$1:$E$409</definedName>
    <definedName name="notes" localSheetId="4">'1 Zavtrak'!$F$38</definedName>
    <definedName name="notes" localSheetId="5">'2 Poldnik'!$F$38</definedName>
    <definedName name="notes" localSheetId="6">'3 Obed'!$F$38</definedName>
    <definedName name="notes" localSheetId="7">'4 Perekus'!$F$38</definedName>
    <definedName name="notes" localSheetId="8">'5 Uzhin'!$F$38</definedName>
    <definedName name="notes" localSheetId="1">#REF!</definedName>
    <definedName name="notes">#REF!</definedName>
    <definedName name="text">"Text 74"</definedName>
    <definedName name="_xlnm.Print_Area" localSheetId="4">'1 Zavtrak'!$A$1:$M$52</definedName>
    <definedName name="_xlnm.Print_Area" localSheetId="5">'2 Poldnik'!$A$1:$M$52</definedName>
    <definedName name="_xlnm.Print_Area" localSheetId="6">'3 Obed'!$A$1:$M$52</definedName>
    <definedName name="_xlnm.Print_Area" localSheetId="7">'4 Perekus'!$A$1:$M$52</definedName>
    <definedName name="_xlnm.Print_Area" localSheetId="8">'5 Uzhin'!$A$1:$M$52</definedName>
    <definedName name="_xlnm.Print_Area" localSheetId="2">'FOOD VALUES'!$A$1:$F$97</definedName>
    <definedName name="_xlnm.Print_Area" localSheetId="1">'FOOD VALUES (engl)'!$A$1:$F$400</definedName>
    <definedName name="_xlnm.Print_Area" localSheetId="3">'MIX-RECEPT'!$A$1:$J$49</definedName>
    <definedName name="_xlnm.Print_Area" localSheetId="9">'SUM-Kkal'!$A$1:$E$11</definedName>
    <definedName name="_xlnm.Print_Area" localSheetId="10">Svodka!$B$1:$H$46</definedName>
  </definedNames>
  <calcPr calcId="145621"/>
</workbook>
</file>

<file path=xl/calcChain.xml><?xml version="1.0" encoding="utf-8"?>
<calcChain xmlns="http://schemas.openxmlformats.org/spreadsheetml/2006/main">
  <c r="F2" i="33" l="1"/>
  <c r="F2" i="32"/>
  <c r="F2" i="31"/>
  <c r="F2" i="30"/>
  <c r="D25" i="29"/>
  <c r="D44" i="29"/>
  <c r="D43" i="29"/>
  <c r="D42" i="29"/>
  <c r="D41" i="29"/>
  <c r="D40" i="29"/>
  <c r="D39" i="29"/>
  <c r="D38" i="29"/>
  <c r="D37" i="29"/>
  <c r="C44" i="29"/>
  <c r="C43" i="29"/>
  <c r="C42" i="29"/>
  <c r="C41" i="29"/>
  <c r="C40" i="29"/>
  <c r="C39" i="29"/>
  <c r="C38" i="29"/>
  <c r="C37" i="29"/>
  <c r="D36" i="29"/>
  <c r="D35" i="29"/>
  <c r="D34" i="29"/>
  <c r="D33" i="29"/>
  <c r="D32" i="29"/>
  <c r="D31" i="29"/>
  <c r="D30" i="29"/>
  <c r="D29" i="29"/>
  <c r="C36" i="29"/>
  <c r="C35" i="29"/>
  <c r="C34" i="29"/>
  <c r="C33" i="29"/>
  <c r="C32" i="29"/>
  <c r="C31" i="29"/>
  <c r="C30" i="29"/>
  <c r="C29" i="29"/>
  <c r="D28" i="29"/>
  <c r="D27" i="29"/>
  <c r="D26" i="29"/>
  <c r="D24" i="29"/>
  <c r="D23" i="29"/>
  <c r="D22" i="29"/>
  <c r="D21" i="29"/>
  <c r="C28" i="29"/>
  <c r="C27" i="29"/>
  <c r="C26" i="29"/>
  <c r="C24" i="29"/>
  <c r="C25" i="29"/>
  <c r="C23" i="29"/>
  <c r="C22" i="29"/>
  <c r="C21" i="29"/>
  <c r="D20" i="29"/>
  <c r="D19" i="29"/>
  <c r="D18" i="29"/>
  <c r="D17" i="29"/>
  <c r="D16" i="29"/>
  <c r="D15" i="29"/>
  <c r="D14" i="29"/>
  <c r="D13" i="29"/>
  <c r="C20" i="29"/>
  <c r="C19" i="29"/>
  <c r="C18" i="29"/>
  <c r="C17" i="29"/>
  <c r="C16" i="29"/>
  <c r="C15" i="29"/>
  <c r="C14" i="29"/>
  <c r="C13" i="29"/>
  <c r="H37" i="29"/>
  <c r="G37" i="29"/>
  <c r="F37" i="29"/>
  <c r="E37" i="29"/>
  <c r="H29" i="29"/>
  <c r="G29" i="29"/>
  <c r="F29" i="29"/>
  <c r="E29" i="29"/>
  <c r="H21" i="29"/>
  <c r="G21" i="29"/>
  <c r="F21" i="29"/>
  <c r="E21" i="29"/>
  <c r="H13" i="29"/>
  <c r="G13" i="29"/>
  <c r="F13" i="29"/>
  <c r="E13" i="29"/>
  <c r="H46" i="29"/>
  <c r="G46" i="29"/>
  <c r="F46" i="29"/>
  <c r="E46" i="29"/>
  <c r="D12" i="29"/>
  <c r="D11" i="29"/>
  <c r="D10" i="29"/>
  <c r="D9" i="29"/>
  <c r="D5" i="29"/>
  <c r="C12" i="29"/>
  <c r="C11" i="29"/>
  <c r="C10" i="29"/>
  <c r="C9" i="29"/>
  <c r="C8" i="29"/>
  <c r="C7" i="29"/>
  <c r="C6" i="29"/>
  <c r="C5" i="29"/>
  <c r="E38" i="29"/>
  <c r="E30" i="29"/>
  <c r="E22" i="29"/>
  <c r="E14" i="29"/>
  <c r="E6" i="29"/>
  <c r="D3" i="29"/>
  <c r="K7" i="33"/>
  <c r="J7" i="33"/>
  <c r="G5" i="2"/>
  <c r="E2" i="28"/>
  <c r="E10" i="28"/>
  <c r="D10" i="28"/>
  <c r="C10" i="28"/>
  <c r="B10" i="28"/>
  <c r="I5" i="2"/>
  <c r="L7" i="2"/>
  <c r="J7" i="2"/>
  <c r="K7" i="2"/>
  <c r="K5" i="2"/>
  <c r="D7" i="28"/>
  <c r="C7" i="28"/>
  <c r="B7" i="28"/>
  <c r="D6" i="28"/>
  <c r="C6" i="28"/>
  <c r="B6" i="28"/>
  <c r="D5" i="28"/>
  <c r="C5" i="28"/>
  <c r="E5" i="28" s="1"/>
  <c r="B5" i="28"/>
  <c r="D4" i="28"/>
  <c r="C4" i="28"/>
  <c r="B4" i="28"/>
  <c r="E4" i="28" s="1"/>
  <c r="F36" i="33"/>
  <c r="I35" i="33"/>
  <c r="L35" i="33" s="1"/>
  <c r="H35" i="33"/>
  <c r="K35" i="33" s="1"/>
  <c r="G35" i="33"/>
  <c r="J35" i="33" s="1"/>
  <c r="F35" i="33"/>
  <c r="F33" i="33"/>
  <c r="L32" i="33"/>
  <c r="I32" i="33"/>
  <c r="H32" i="33"/>
  <c r="K32" i="33" s="1"/>
  <c r="G32" i="33"/>
  <c r="J32" i="33" s="1"/>
  <c r="F32" i="33"/>
  <c r="F30" i="33"/>
  <c r="K29" i="33"/>
  <c r="I29" i="33"/>
  <c r="L29" i="33" s="1"/>
  <c r="H29" i="33"/>
  <c r="G29" i="33"/>
  <c r="J29" i="33" s="1"/>
  <c r="F29" i="33"/>
  <c r="F27" i="33"/>
  <c r="J26" i="33"/>
  <c r="I26" i="33"/>
  <c r="L26" i="33" s="1"/>
  <c r="H26" i="33"/>
  <c r="K26" i="33" s="1"/>
  <c r="G26" i="33"/>
  <c r="F26" i="33"/>
  <c r="F24" i="33"/>
  <c r="I23" i="33"/>
  <c r="L23" i="33" s="1"/>
  <c r="H23" i="33"/>
  <c r="K23" i="33" s="1"/>
  <c r="G23" i="33"/>
  <c r="J23" i="33" s="1"/>
  <c r="F23" i="33"/>
  <c r="F21" i="33"/>
  <c r="I20" i="33"/>
  <c r="L20" i="33" s="1"/>
  <c r="H20" i="33"/>
  <c r="K20" i="33" s="1"/>
  <c r="G20" i="33"/>
  <c r="J20" i="33" s="1"/>
  <c r="F20" i="33"/>
  <c r="F18" i="33"/>
  <c r="I17" i="33"/>
  <c r="L17" i="33" s="1"/>
  <c r="H17" i="33"/>
  <c r="K17" i="33" s="1"/>
  <c r="G17" i="33"/>
  <c r="J17" i="33" s="1"/>
  <c r="F17" i="33"/>
  <c r="F15" i="33"/>
  <c r="I14" i="33"/>
  <c r="L14" i="33" s="1"/>
  <c r="L38" i="33" s="1"/>
  <c r="H14" i="33"/>
  <c r="K14" i="33" s="1"/>
  <c r="G14" i="33"/>
  <c r="J14" i="33" s="1"/>
  <c r="F14" i="33"/>
  <c r="J10" i="33"/>
  <c r="G6" i="33"/>
  <c r="G5" i="33"/>
  <c r="I5" i="33" s="1"/>
  <c r="K5" i="33" s="1"/>
  <c r="K2" i="33"/>
  <c r="F36" i="32"/>
  <c r="L35" i="32"/>
  <c r="J35" i="32"/>
  <c r="I35" i="32"/>
  <c r="H35" i="32"/>
  <c r="K35" i="32" s="1"/>
  <c r="G35" i="32"/>
  <c r="F35" i="32"/>
  <c r="F33" i="32"/>
  <c r="K32" i="32"/>
  <c r="I32" i="32"/>
  <c r="L32" i="32" s="1"/>
  <c r="H32" i="32"/>
  <c r="G32" i="32"/>
  <c r="J32" i="32" s="1"/>
  <c r="F32" i="32"/>
  <c r="F30" i="32"/>
  <c r="L29" i="32"/>
  <c r="J29" i="32"/>
  <c r="I29" i="32"/>
  <c r="H29" i="32"/>
  <c r="K29" i="32" s="1"/>
  <c r="G29" i="32"/>
  <c r="F29" i="32"/>
  <c r="F27" i="32"/>
  <c r="K26" i="32"/>
  <c r="I26" i="32"/>
  <c r="L26" i="32" s="1"/>
  <c r="H26" i="32"/>
  <c r="G26" i="32"/>
  <c r="J26" i="32" s="1"/>
  <c r="F26" i="32"/>
  <c r="F24" i="32"/>
  <c r="L23" i="32"/>
  <c r="J23" i="32"/>
  <c r="I23" i="32"/>
  <c r="H23" i="32"/>
  <c r="K23" i="32" s="1"/>
  <c r="G23" i="32"/>
  <c r="F23" i="32"/>
  <c r="F21" i="32"/>
  <c r="K20" i="32"/>
  <c r="I20" i="32"/>
  <c r="L20" i="32" s="1"/>
  <c r="H20" i="32"/>
  <c r="G20" i="32"/>
  <c r="J20" i="32" s="1"/>
  <c r="F20" i="32"/>
  <c r="F18" i="32"/>
  <c r="L17" i="32"/>
  <c r="J17" i="32"/>
  <c r="I17" i="32"/>
  <c r="H17" i="32"/>
  <c r="K17" i="32" s="1"/>
  <c r="G17" i="32"/>
  <c r="F17" i="32"/>
  <c r="F15" i="32"/>
  <c r="K14" i="32"/>
  <c r="K38" i="32" s="1"/>
  <c r="I14" i="32"/>
  <c r="L14" i="32" s="1"/>
  <c r="H14" i="32"/>
  <c r="G14" i="32"/>
  <c r="J14" i="32" s="1"/>
  <c r="F14" i="32"/>
  <c r="J10" i="32"/>
  <c r="J7" i="32"/>
  <c r="G6" i="32"/>
  <c r="I5" i="32"/>
  <c r="K5" i="32" s="1"/>
  <c r="G5" i="32"/>
  <c r="K2" i="32"/>
  <c r="F36" i="31"/>
  <c r="J35" i="31"/>
  <c r="I35" i="31"/>
  <c r="L35" i="31" s="1"/>
  <c r="H35" i="31"/>
  <c r="K35" i="31" s="1"/>
  <c r="G35" i="31"/>
  <c r="F35" i="31"/>
  <c r="F33" i="31"/>
  <c r="I32" i="31"/>
  <c r="L32" i="31" s="1"/>
  <c r="H32" i="31"/>
  <c r="K32" i="31" s="1"/>
  <c r="G32" i="31"/>
  <c r="J32" i="31" s="1"/>
  <c r="F32" i="31"/>
  <c r="F30" i="31"/>
  <c r="L29" i="31"/>
  <c r="I29" i="31"/>
  <c r="H29" i="31"/>
  <c r="K29" i="31" s="1"/>
  <c r="G29" i="31"/>
  <c r="J29" i="31" s="1"/>
  <c r="F29" i="31"/>
  <c r="F27" i="31"/>
  <c r="K26" i="31"/>
  <c r="I26" i="31"/>
  <c r="L26" i="31" s="1"/>
  <c r="H26" i="31"/>
  <c r="G26" i="31"/>
  <c r="J26" i="31" s="1"/>
  <c r="F26" i="31"/>
  <c r="F24" i="31"/>
  <c r="J23" i="31"/>
  <c r="I23" i="31"/>
  <c r="L23" i="31" s="1"/>
  <c r="H23" i="31"/>
  <c r="K23" i="31" s="1"/>
  <c r="G23" i="31"/>
  <c r="F23" i="31"/>
  <c r="F21" i="31"/>
  <c r="I20" i="31"/>
  <c r="L20" i="31" s="1"/>
  <c r="H20" i="31"/>
  <c r="K20" i="31" s="1"/>
  <c r="G20" i="31"/>
  <c r="J20" i="31" s="1"/>
  <c r="F20" i="31"/>
  <c r="F18" i="31"/>
  <c r="L17" i="31"/>
  <c r="I17" i="31"/>
  <c r="H17" i="31"/>
  <c r="K17" i="31" s="1"/>
  <c r="G17" i="31"/>
  <c r="J17" i="31" s="1"/>
  <c r="F17" i="31"/>
  <c r="F15" i="31"/>
  <c r="K14" i="31"/>
  <c r="I14" i="31"/>
  <c r="L14" i="31" s="1"/>
  <c r="H14" i="31"/>
  <c r="G14" i="31"/>
  <c r="J14" i="31" s="1"/>
  <c r="F14" i="31"/>
  <c r="J7" i="31"/>
  <c r="J10" i="31" s="1"/>
  <c r="J27" i="31" s="1"/>
  <c r="G6" i="31"/>
  <c r="G5" i="31"/>
  <c r="I5" i="31" s="1"/>
  <c r="K5" i="31" s="1"/>
  <c r="K2" i="31"/>
  <c r="F36" i="30"/>
  <c r="I35" i="30"/>
  <c r="L35" i="30" s="1"/>
  <c r="H35" i="30"/>
  <c r="K35" i="30" s="1"/>
  <c r="G35" i="30"/>
  <c r="J35" i="30" s="1"/>
  <c r="F35" i="30"/>
  <c r="F33" i="30"/>
  <c r="I32" i="30"/>
  <c r="L32" i="30" s="1"/>
  <c r="H32" i="30"/>
  <c r="K32" i="30" s="1"/>
  <c r="G32" i="30"/>
  <c r="J32" i="30" s="1"/>
  <c r="F32" i="30"/>
  <c r="F30" i="30"/>
  <c r="I29" i="30"/>
  <c r="L29" i="30" s="1"/>
  <c r="H29" i="30"/>
  <c r="K29" i="30" s="1"/>
  <c r="G29" i="30"/>
  <c r="J29" i="30" s="1"/>
  <c r="F29" i="30"/>
  <c r="F27" i="30"/>
  <c r="I26" i="30"/>
  <c r="L26" i="30" s="1"/>
  <c r="H26" i="30"/>
  <c r="K26" i="30" s="1"/>
  <c r="G26" i="30"/>
  <c r="J26" i="30" s="1"/>
  <c r="F26" i="30"/>
  <c r="F24" i="30"/>
  <c r="I23" i="30"/>
  <c r="L23" i="30" s="1"/>
  <c r="H23" i="30"/>
  <c r="K23" i="30" s="1"/>
  <c r="G23" i="30"/>
  <c r="J23" i="30" s="1"/>
  <c r="F23" i="30"/>
  <c r="F21" i="30"/>
  <c r="I20" i="30"/>
  <c r="L20" i="30" s="1"/>
  <c r="H20" i="30"/>
  <c r="K20" i="30" s="1"/>
  <c r="G20" i="30"/>
  <c r="J20" i="30" s="1"/>
  <c r="F20" i="30"/>
  <c r="F18" i="30"/>
  <c r="I17" i="30"/>
  <c r="L17" i="30" s="1"/>
  <c r="H17" i="30"/>
  <c r="K17" i="30" s="1"/>
  <c r="G17" i="30"/>
  <c r="J17" i="30" s="1"/>
  <c r="F17" i="30"/>
  <c r="F15" i="30"/>
  <c r="I14" i="30"/>
  <c r="L14" i="30" s="1"/>
  <c r="H14" i="30"/>
  <c r="K14" i="30" s="1"/>
  <c r="G14" i="30"/>
  <c r="J14" i="30" s="1"/>
  <c r="F14" i="30"/>
  <c r="J7" i="30"/>
  <c r="J10" i="30" s="1"/>
  <c r="G6" i="30"/>
  <c r="G5" i="30"/>
  <c r="I5" i="30" s="1"/>
  <c r="K5" i="30" s="1"/>
  <c r="K2" i="30"/>
  <c r="E7" i="28" l="1"/>
  <c r="E6" i="28"/>
  <c r="J27" i="33"/>
  <c r="J15" i="33"/>
  <c r="J30" i="33"/>
  <c r="J18" i="33"/>
  <c r="J33" i="33"/>
  <c r="J21" i="33"/>
  <c r="J36" i="33"/>
  <c r="J24" i="33"/>
  <c r="L7" i="33"/>
  <c r="L10" i="33" s="1"/>
  <c r="K10" i="33"/>
  <c r="J38" i="33"/>
  <c r="K38" i="33"/>
  <c r="H37" i="33" s="1"/>
  <c r="L7" i="32"/>
  <c r="L10" i="32" s="1"/>
  <c r="K7" i="32"/>
  <c r="K10" i="32" s="1"/>
  <c r="J38" i="32"/>
  <c r="H38" i="32" s="1"/>
  <c r="J27" i="32"/>
  <c r="L38" i="32"/>
  <c r="J24" i="32"/>
  <c r="J36" i="32"/>
  <c r="J21" i="32"/>
  <c r="J33" i="32"/>
  <c r="J30" i="32"/>
  <c r="J18" i="32"/>
  <c r="J15" i="32"/>
  <c r="L38" i="31"/>
  <c r="L7" i="31"/>
  <c r="L10" i="31" s="1"/>
  <c r="K7" i="31"/>
  <c r="K10" i="31" s="1"/>
  <c r="K38" i="31"/>
  <c r="H37" i="31" s="1"/>
  <c r="J38" i="31"/>
  <c r="J21" i="31"/>
  <c r="J33" i="31"/>
  <c r="J24" i="31"/>
  <c r="J36" i="31"/>
  <c r="J18" i="31"/>
  <c r="J30" i="31"/>
  <c r="J15" i="31"/>
  <c r="L7" i="30"/>
  <c r="L10" i="30" s="1"/>
  <c r="K7" i="30"/>
  <c r="K10" i="30" s="1"/>
  <c r="J38" i="30"/>
  <c r="K38" i="30"/>
  <c r="H37" i="30" s="1"/>
  <c r="J27" i="30"/>
  <c r="J15" i="30"/>
  <c r="J30" i="30"/>
  <c r="J18" i="30"/>
  <c r="J33" i="30"/>
  <c r="J21" i="30"/>
  <c r="J36" i="30"/>
  <c r="J24" i="30"/>
  <c r="L38" i="30"/>
  <c r="H38" i="33" l="1"/>
  <c r="K30" i="33"/>
  <c r="K18" i="33"/>
  <c r="K33" i="33"/>
  <c r="K21" i="33"/>
  <c r="K36" i="33"/>
  <c r="K24" i="33"/>
  <c r="K27" i="33"/>
  <c r="K15" i="33"/>
  <c r="L33" i="33"/>
  <c r="L21" i="33"/>
  <c r="L36" i="33"/>
  <c r="L24" i="33"/>
  <c r="L27" i="33"/>
  <c r="L15" i="33"/>
  <c r="L30" i="33"/>
  <c r="L18" i="33"/>
  <c r="H37" i="32"/>
  <c r="K30" i="32"/>
  <c r="K18" i="32"/>
  <c r="K21" i="32"/>
  <c r="K33" i="32"/>
  <c r="K36" i="32"/>
  <c r="K24" i="32"/>
  <c r="K27" i="32"/>
  <c r="K15" i="32"/>
  <c r="L33" i="32"/>
  <c r="L21" i="32"/>
  <c r="L24" i="32"/>
  <c r="L36" i="32"/>
  <c r="L27" i="32"/>
  <c r="L15" i="32"/>
  <c r="L30" i="32"/>
  <c r="L18" i="32"/>
  <c r="K30" i="31"/>
  <c r="K18" i="31"/>
  <c r="K27" i="31"/>
  <c r="K15" i="31"/>
  <c r="K33" i="31"/>
  <c r="K21" i="31"/>
  <c r="K36" i="31"/>
  <c r="K24" i="31"/>
  <c r="L33" i="31"/>
  <c r="L21" i="31"/>
  <c r="L36" i="31"/>
  <c r="L24" i="31"/>
  <c r="L27" i="31"/>
  <c r="L15" i="31"/>
  <c r="L30" i="31"/>
  <c r="L18" i="31"/>
  <c r="H38" i="31"/>
  <c r="H38" i="30"/>
  <c r="K30" i="30"/>
  <c r="K18" i="30"/>
  <c r="K33" i="30"/>
  <c r="K21" i="30"/>
  <c r="K36" i="30"/>
  <c r="K24" i="30"/>
  <c r="K27" i="30"/>
  <c r="K15" i="30"/>
  <c r="L33" i="30"/>
  <c r="L21" i="30"/>
  <c r="L36" i="30"/>
  <c r="L24" i="30"/>
  <c r="L27" i="30"/>
  <c r="L15" i="30"/>
  <c r="L30" i="30"/>
  <c r="L18" i="30"/>
  <c r="I400" i="26" l="1"/>
  <c r="H400" i="26"/>
  <c r="G400" i="26"/>
  <c r="I399" i="26"/>
  <c r="H399" i="26"/>
  <c r="G399" i="26"/>
  <c r="I398" i="26"/>
  <c r="H398" i="26"/>
  <c r="G398" i="26"/>
  <c r="I397" i="26"/>
  <c r="H397" i="26"/>
  <c r="G397" i="26"/>
  <c r="I396" i="26"/>
  <c r="H396" i="26"/>
  <c r="G396" i="26"/>
  <c r="I395" i="26"/>
  <c r="H395" i="26"/>
  <c r="G395" i="26"/>
  <c r="I394" i="26"/>
  <c r="H394" i="26"/>
  <c r="G394" i="26"/>
  <c r="I393" i="26"/>
  <c r="H393" i="26"/>
  <c r="G393" i="26"/>
  <c r="I392" i="26"/>
  <c r="H392" i="26"/>
  <c r="G392" i="26"/>
  <c r="I391" i="26"/>
  <c r="H391" i="26"/>
  <c r="G391" i="26"/>
  <c r="I390" i="26"/>
  <c r="H390" i="26"/>
  <c r="G390" i="26"/>
  <c r="I389" i="26"/>
  <c r="H389" i="26"/>
  <c r="G389" i="26"/>
  <c r="I388" i="26"/>
  <c r="H388" i="26"/>
  <c r="G388" i="26"/>
  <c r="I387" i="26"/>
  <c r="H387" i="26"/>
  <c r="G387" i="26"/>
  <c r="I386" i="26"/>
  <c r="H386" i="26"/>
  <c r="G386" i="26"/>
  <c r="I385" i="26"/>
  <c r="H385" i="26"/>
  <c r="G385" i="26"/>
  <c r="I384" i="26"/>
  <c r="H384" i="26"/>
  <c r="G384" i="26"/>
  <c r="I383" i="26"/>
  <c r="H383" i="26"/>
  <c r="G383" i="26"/>
  <c r="I382" i="26"/>
  <c r="H382" i="26"/>
  <c r="G382" i="26"/>
  <c r="I381" i="26"/>
  <c r="H381" i="26"/>
  <c r="G381" i="26"/>
  <c r="I380" i="26"/>
  <c r="H380" i="26"/>
  <c r="G380" i="26"/>
  <c r="I379" i="26"/>
  <c r="H379" i="26"/>
  <c r="G379" i="26"/>
  <c r="I378" i="26"/>
  <c r="H378" i="26"/>
  <c r="G378" i="26"/>
  <c r="I377" i="26"/>
  <c r="H377" i="26"/>
  <c r="G377" i="26"/>
  <c r="I376" i="26"/>
  <c r="H376" i="26"/>
  <c r="G376" i="26"/>
  <c r="I375" i="26"/>
  <c r="H375" i="26"/>
  <c r="G375" i="26"/>
  <c r="I374" i="26"/>
  <c r="H374" i="26"/>
  <c r="G374" i="26"/>
  <c r="I373" i="26"/>
  <c r="H373" i="26"/>
  <c r="G373" i="26"/>
  <c r="I372" i="26"/>
  <c r="H372" i="26"/>
  <c r="G372" i="26"/>
  <c r="I371" i="26"/>
  <c r="H371" i="26"/>
  <c r="G371" i="26"/>
  <c r="I370" i="26"/>
  <c r="H370" i="26"/>
  <c r="G370" i="26"/>
  <c r="I369" i="26"/>
  <c r="H369" i="26"/>
  <c r="G369" i="26"/>
  <c r="I368" i="26"/>
  <c r="H368" i="26"/>
  <c r="G368" i="26"/>
  <c r="I367" i="26"/>
  <c r="H367" i="26"/>
  <c r="G367" i="26"/>
  <c r="I366" i="26"/>
  <c r="H366" i="26"/>
  <c r="G366" i="26"/>
  <c r="I365" i="26"/>
  <c r="H365" i="26"/>
  <c r="G365" i="26"/>
  <c r="I364" i="26"/>
  <c r="H364" i="26"/>
  <c r="G364" i="26"/>
  <c r="I363" i="26"/>
  <c r="H363" i="26"/>
  <c r="G363" i="26"/>
  <c r="I362" i="26"/>
  <c r="H362" i="26"/>
  <c r="G362" i="26"/>
  <c r="I361" i="26"/>
  <c r="H361" i="26"/>
  <c r="G361" i="26"/>
  <c r="I360" i="26"/>
  <c r="H360" i="26"/>
  <c r="G360" i="26"/>
  <c r="I359" i="26"/>
  <c r="H359" i="26"/>
  <c r="G359" i="26"/>
  <c r="I358" i="26"/>
  <c r="H358" i="26"/>
  <c r="G358" i="26"/>
  <c r="I357" i="26"/>
  <c r="H357" i="26"/>
  <c r="G357" i="26"/>
  <c r="I356" i="26"/>
  <c r="H356" i="26"/>
  <c r="G356" i="26"/>
  <c r="I355" i="26"/>
  <c r="H355" i="26"/>
  <c r="G355" i="26"/>
  <c r="I354" i="26"/>
  <c r="H354" i="26"/>
  <c r="G354" i="26"/>
  <c r="I353" i="26"/>
  <c r="H353" i="26"/>
  <c r="G353" i="26"/>
  <c r="I352" i="26"/>
  <c r="H352" i="26"/>
  <c r="G352" i="26"/>
  <c r="I351" i="26"/>
  <c r="H351" i="26"/>
  <c r="G351" i="26"/>
  <c r="I350" i="26"/>
  <c r="H350" i="26"/>
  <c r="G350" i="26"/>
  <c r="I349" i="26"/>
  <c r="H349" i="26"/>
  <c r="G349" i="26"/>
  <c r="I348" i="26"/>
  <c r="H348" i="26"/>
  <c r="G348" i="26"/>
  <c r="I347" i="26"/>
  <c r="H347" i="26"/>
  <c r="G347" i="26"/>
  <c r="I346" i="26"/>
  <c r="H346" i="26"/>
  <c r="G346" i="26"/>
  <c r="I345" i="26"/>
  <c r="H345" i="26"/>
  <c r="G345" i="26"/>
  <c r="I344" i="26"/>
  <c r="H344" i="26"/>
  <c r="G344" i="26"/>
  <c r="I343" i="26"/>
  <c r="H343" i="26"/>
  <c r="G343" i="26"/>
  <c r="I342" i="26"/>
  <c r="H342" i="26"/>
  <c r="G342" i="26"/>
  <c r="I341" i="26"/>
  <c r="H341" i="26"/>
  <c r="G341" i="26"/>
  <c r="I340" i="26"/>
  <c r="H340" i="26"/>
  <c r="G340" i="26"/>
  <c r="I339" i="26"/>
  <c r="H339" i="26"/>
  <c r="G339" i="26"/>
  <c r="I338" i="26"/>
  <c r="H338" i="26"/>
  <c r="G338" i="26"/>
  <c r="I337" i="26"/>
  <c r="H337" i="26"/>
  <c r="G337" i="26"/>
  <c r="I336" i="26"/>
  <c r="H336" i="26"/>
  <c r="G336" i="26"/>
  <c r="I335" i="26"/>
  <c r="H335" i="26"/>
  <c r="G335" i="26"/>
  <c r="I334" i="26"/>
  <c r="H334" i="26"/>
  <c r="G334" i="26"/>
  <c r="I333" i="26"/>
  <c r="H333" i="26"/>
  <c r="G333" i="26"/>
  <c r="I332" i="26"/>
  <c r="H332" i="26"/>
  <c r="G332" i="26"/>
  <c r="I331" i="26"/>
  <c r="H331" i="26"/>
  <c r="G331" i="26"/>
  <c r="I330" i="26"/>
  <c r="H330" i="26"/>
  <c r="G330" i="26"/>
  <c r="I329" i="26"/>
  <c r="H329" i="26"/>
  <c r="G329" i="26"/>
  <c r="I328" i="26"/>
  <c r="H328" i="26"/>
  <c r="G328" i="26"/>
  <c r="I327" i="26"/>
  <c r="H327" i="26"/>
  <c r="G327" i="26"/>
  <c r="I326" i="26"/>
  <c r="H326" i="26"/>
  <c r="G326" i="26"/>
  <c r="I325" i="26"/>
  <c r="H325" i="26"/>
  <c r="G325" i="26"/>
  <c r="I324" i="26"/>
  <c r="H324" i="26"/>
  <c r="G324" i="26"/>
  <c r="I323" i="26"/>
  <c r="H323" i="26"/>
  <c r="G323" i="26"/>
  <c r="I322" i="26"/>
  <c r="H322" i="26"/>
  <c r="G322" i="26"/>
  <c r="I321" i="26"/>
  <c r="H321" i="26"/>
  <c r="G321" i="26"/>
  <c r="I320" i="26"/>
  <c r="H320" i="26"/>
  <c r="G320" i="26"/>
  <c r="I319" i="26"/>
  <c r="H319" i="26"/>
  <c r="G319" i="26"/>
  <c r="I318" i="26"/>
  <c r="H318" i="26"/>
  <c r="G318" i="26"/>
  <c r="I317" i="26"/>
  <c r="H317" i="26"/>
  <c r="G317" i="26"/>
  <c r="I316" i="26"/>
  <c r="H316" i="26"/>
  <c r="G316" i="26"/>
  <c r="I315" i="26"/>
  <c r="H315" i="26"/>
  <c r="G315" i="26"/>
  <c r="I314" i="26"/>
  <c r="H314" i="26"/>
  <c r="G314" i="26"/>
  <c r="I313" i="26"/>
  <c r="H313" i="26"/>
  <c r="G313" i="26"/>
  <c r="I312" i="26"/>
  <c r="H312" i="26"/>
  <c r="G312" i="26"/>
  <c r="I311" i="26"/>
  <c r="H311" i="26"/>
  <c r="G311" i="26"/>
  <c r="I310" i="26"/>
  <c r="H310" i="26"/>
  <c r="G310" i="26"/>
  <c r="I309" i="26"/>
  <c r="H309" i="26"/>
  <c r="G309" i="26"/>
  <c r="I308" i="26"/>
  <c r="H308" i="26"/>
  <c r="G308" i="26"/>
  <c r="I307" i="26"/>
  <c r="H307" i="26"/>
  <c r="G307" i="26"/>
  <c r="I306" i="26"/>
  <c r="H306" i="26"/>
  <c r="G306" i="26"/>
  <c r="I305" i="26"/>
  <c r="H305" i="26"/>
  <c r="G305" i="26"/>
  <c r="I304" i="26"/>
  <c r="H304" i="26"/>
  <c r="G304" i="26"/>
  <c r="I303" i="26"/>
  <c r="H303" i="26"/>
  <c r="G303" i="26"/>
  <c r="I302" i="26"/>
  <c r="H302" i="26"/>
  <c r="G302" i="26"/>
  <c r="I301" i="26"/>
  <c r="H301" i="26"/>
  <c r="G301" i="26"/>
  <c r="I300" i="26"/>
  <c r="H300" i="26"/>
  <c r="G300" i="26"/>
  <c r="I299" i="26"/>
  <c r="H299" i="26"/>
  <c r="G299" i="26"/>
  <c r="I298" i="26"/>
  <c r="H298" i="26"/>
  <c r="G298" i="26"/>
  <c r="I297" i="26"/>
  <c r="H297" i="26"/>
  <c r="G297" i="26"/>
  <c r="I296" i="26"/>
  <c r="H296" i="26"/>
  <c r="G296" i="26"/>
  <c r="I295" i="26"/>
  <c r="H295" i="26"/>
  <c r="G295" i="26"/>
  <c r="I294" i="26"/>
  <c r="H294" i="26"/>
  <c r="G294" i="26"/>
  <c r="I293" i="26"/>
  <c r="H293" i="26"/>
  <c r="G293" i="26"/>
  <c r="I292" i="26"/>
  <c r="H292" i="26"/>
  <c r="G292" i="26"/>
  <c r="I291" i="26"/>
  <c r="H291" i="26"/>
  <c r="G291" i="26"/>
  <c r="I290" i="26"/>
  <c r="H290" i="26"/>
  <c r="G290" i="26"/>
  <c r="I289" i="26"/>
  <c r="H289" i="26"/>
  <c r="G289" i="26"/>
  <c r="I288" i="26"/>
  <c r="H288" i="26"/>
  <c r="G288" i="26"/>
  <c r="I287" i="26"/>
  <c r="H287" i="26"/>
  <c r="G287" i="26"/>
  <c r="I286" i="26"/>
  <c r="H286" i="26"/>
  <c r="G286" i="26"/>
  <c r="I285" i="26"/>
  <c r="H285" i="26"/>
  <c r="G285" i="26"/>
  <c r="I284" i="26"/>
  <c r="H284" i="26"/>
  <c r="G284" i="26"/>
  <c r="I283" i="26"/>
  <c r="H283" i="26"/>
  <c r="G283" i="26"/>
  <c r="I282" i="26"/>
  <c r="H282" i="26"/>
  <c r="G282" i="26"/>
  <c r="I281" i="26"/>
  <c r="H281" i="26"/>
  <c r="G281" i="26"/>
  <c r="I280" i="26"/>
  <c r="H280" i="26"/>
  <c r="G280" i="26"/>
  <c r="I279" i="26"/>
  <c r="H279" i="26"/>
  <c r="G279" i="26"/>
  <c r="I278" i="26"/>
  <c r="H278" i="26"/>
  <c r="G278" i="26"/>
  <c r="I277" i="26"/>
  <c r="H277" i="26"/>
  <c r="G277" i="26"/>
  <c r="I276" i="26"/>
  <c r="H276" i="26"/>
  <c r="G276" i="26"/>
  <c r="I275" i="26"/>
  <c r="H275" i="26"/>
  <c r="G275" i="26"/>
  <c r="I274" i="26"/>
  <c r="H274" i="26"/>
  <c r="G274" i="26"/>
  <c r="I273" i="26"/>
  <c r="H273" i="26"/>
  <c r="G273" i="26"/>
  <c r="I272" i="26"/>
  <c r="H272" i="26"/>
  <c r="G272" i="26"/>
  <c r="I271" i="26"/>
  <c r="H271" i="26"/>
  <c r="G271" i="26"/>
  <c r="I270" i="26"/>
  <c r="H270" i="26"/>
  <c r="G270" i="26"/>
  <c r="I269" i="26"/>
  <c r="H269" i="26"/>
  <c r="G269" i="26"/>
  <c r="I268" i="26"/>
  <c r="H268" i="26"/>
  <c r="G268" i="26"/>
  <c r="I267" i="26"/>
  <c r="H267" i="26"/>
  <c r="G267" i="26"/>
  <c r="I266" i="26"/>
  <c r="H266" i="26"/>
  <c r="G266" i="26"/>
  <c r="I265" i="26"/>
  <c r="H265" i="26"/>
  <c r="G265" i="26"/>
  <c r="I264" i="26"/>
  <c r="H264" i="26"/>
  <c r="G264" i="26"/>
  <c r="I263" i="26"/>
  <c r="H263" i="26"/>
  <c r="G263" i="26"/>
  <c r="I262" i="26"/>
  <c r="H262" i="26"/>
  <c r="G262" i="26"/>
  <c r="I261" i="26"/>
  <c r="H261" i="26"/>
  <c r="G261" i="26"/>
  <c r="I260" i="26"/>
  <c r="H260" i="26"/>
  <c r="G260" i="26"/>
  <c r="I259" i="26"/>
  <c r="H259" i="26"/>
  <c r="G259" i="26"/>
  <c r="I258" i="26"/>
  <c r="H258" i="26"/>
  <c r="G258" i="26"/>
  <c r="I257" i="26"/>
  <c r="H257" i="26"/>
  <c r="G257" i="26"/>
  <c r="I256" i="26"/>
  <c r="H256" i="26"/>
  <c r="G256" i="26"/>
  <c r="I255" i="26"/>
  <c r="H255" i="26"/>
  <c r="G255" i="26"/>
  <c r="I254" i="26"/>
  <c r="H254" i="26"/>
  <c r="G254" i="26"/>
  <c r="I253" i="26"/>
  <c r="H253" i="26"/>
  <c r="G253" i="26"/>
  <c r="I252" i="26"/>
  <c r="H252" i="26"/>
  <c r="G252" i="26"/>
  <c r="I251" i="26"/>
  <c r="H251" i="26"/>
  <c r="G251" i="26"/>
  <c r="I250" i="26"/>
  <c r="H250" i="26"/>
  <c r="G250" i="26"/>
  <c r="I249" i="26"/>
  <c r="H249" i="26"/>
  <c r="G249" i="26"/>
  <c r="I248" i="26"/>
  <c r="H248" i="26"/>
  <c r="G248" i="26"/>
  <c r="I247" i="26"/>
  <c r="H247" i="26"/>
  <c r="G247" i="26"/>
  <c r="I246" i="26"/>
  <c r="H246" i="26"/>
  <c r="G246" i="26"/>
  <c r="I245" i="26"/>
  <c r="H245" i="26"/>
  <c r="G245" i="26"/>
  <c r="I244" i="26"/>
  <c r="H244" i="26"/>
  <c r="G244" i="26"/>
  <c r="I243" i="26"/>
  <c r="H243" i="26"/>
  <c r="G243" i="26"/>
  <c r="I242" i="26"/>
  <c r="H242" i="26"/>
  <c r="G242" i="26"/>
  <c r="I241" i="26"/>
  <c r="H241" i="26"/>
  <c r="G241" i="26"/>
  <c r="I240" i="26"/>
  <c r="H240" i="26"/>
  <c r="G240" i="26"/>
  <c r="I239" i="26"/>
  <c r="H239" i="26"/>
  <c r="G239" i="26"/>
  <c r="I238" i="26"/>
  <c r="H238" i="26"/>
  <c r="G238" i="26"/>
  <c r="I237" i="26"/>
  <c r="H237" i="26"/>
  <c r="G237" i="26"/>
  <c r="I236" i="26"/>
  <c r="H236" i="26"/>
  <c r="G236" i="26"/>
  <c r="I235" i="26"/>
  <c r="H235" i="26"/>
  <c r="G235" i="26"/>
  <c r="I234" i="26"/>
  <c r="H234" i="26"/>
  <c r="G234" i="26"/>
  <c r="I233" i="26"/>
  <c r="H233" i="26"/>
  <c r="G233" i="26"/>
  <c r="I232" i="26"/>
  <c r="H232" i="26"/>
  <c r="G232" i="26"/>
  <c r="I231" i="26"/>
  <c r="H231" i="26"/>
  <c r="G231" i="26"/>
  <c r="I230" i="26"/>
  <c r="H230" i="26"/>
  <c r="G230" i="26"/>
  <c r="I229" i="26"/>
  <c r="H229" i="26"/>
  <c r="G229" i="26"/>
  <c r="I228" i="26"/>
  <c r="H228" i="26"/>
  <c r="G228" i="26"/>
  <c r="I227" i="26"/>
  <c r="H227" i="26"/>
  <c r="G227" i="26"/>
  <c r="I226" i="26"/>
  <c r="H226" i="26"/>
  <c r="G226" i="26"/>
  <c r="I225" i="26"/>
  <c r="H225" i="26"/>
  <c r="G225" i="26"/>
  <c r="I224" i="26"/>
  <c r="H224" i="26"/>
  <c r="G224" i="26"/>
  <c r="I223" i="26"/>
  <c r="H223" i="26"/>
  <c r="G223" i="26"/>
  <c r="I222" i="26"/>
  <c r="H222" i="26"/>
  <c r="G222" i="26"/>
  <c r="I221" i="26"/>
  <c r="H221" i="26"/>
  <c r="G221" i="26"/>
  <c r="I220" i="26"/>
  <c r="H220" i="26"/>
  <c r="G220" i="26"/>
  <c r="I219" i="26"/>
  <c r="H219" i="26"/>
  <c r="G219" i="26"/>
  <c r="I218" i="26"/>
  <c r="H218" i="26"/>
  <c r="G218" i="26"/>
  <c r="I217" i="26"/>
  <c r="H217" i="26"/>
  <c r="G217" i="26"/>
  <c r="I216" i="26"/>
  <c r="H216" i="26"/>
  <c r="G216" i="26"/>
  <c r="I215" i="26"/>
  <c r="H215" i="26"/>
  <c r="G215" i="26"/>
  <c r="I214" i="26"/>
  <c r="H214" i="26"/>
  <c r="G214" i="26"/>
  <c r="I213" i="26"/>
  <c r="H213" i="26"/>
  <c r="G213" i="26"/>
  <c r="I212" i="26"/>
  <c r="H212" i="26"/>
  <c r="G212" i="26"/>
  <c r="I211" i="26"/>
  <c r="H211" i="26"/>
  <c r="G211" i="26"/>
  <c r="I210" i="26"/>
  <c r="H210" i="26"/>
  <c r="G210" i="26"/>
  <c r="I209" i="26"/>
  <c r="H209" i="26"/>
  <c r="G209" i="26"/>
  <c r="I208" i="26"/>
  <c r="H208" i="26"/>
  <c r="G208" i="26"/>
  <c r="I207" i="26"/>
  <c r="H207" i="26"/>
  <c r="G207" i="26"/>
  <c r="I206" i="26"/>
  <c r="H206" i="26"/>
  <c r="G206" i="26"/>
  <c r="I205" i="26"/>
  <c r="H205" i="26"/>
  <c r="G205" i="26"/>
  <c r="I204" i="26"/>
  <c r="H204" i="26"/>
  <c r="G204" i="26"/>
  <c r="I203" i="26"/>
  <c r="H203" i="26"/>
  <c r="G203" i="26"/>
  <c r="I202" i="26"/>
  <c r="H202" i="26"/>
  <c r="G202" i="26"/>
  <c r="I201" i="26"/>
  <c r="H201" i="26"/>
  <c r="G201" i="26"/>
  <c r="I200" i="26"/>
  <c r="H200" i="26"/>
  <c r="G200" i="26"/>
  <c r="I199" i="26"/>
  <c r="H199" i="26"/>
  <c r="G199" i="26"/>
  <c r="I198" i="26"/>
  <c r="H198" i="26"/>
  <c r="G198" i="26"/>
  <c r="I197" i="26"/>
  <c r="H197" i="26"/>
  <c r="G197" i="26"/>
  <c r="I196" i="26"/>
  <c r="H196" i="26"/>
  <c r="G196" i="26"/>
  <c r="I195" i="26"/>
  <c r="H195" i="26"/>
  <c r="G195" i="26"/>
  <c r="I194" i="26"/>
  <c r="H194" i="26"/>
  <c r="G194" i="26"/>
  <c r="I193" i="26"/>
  <c r="H193" i="26"/>
  <c r="G193" i="26"/>
  <c r="I192" i="26"/>
  <c r="H192" i="26"/>
  <c r="G192" i="26"/>
  <c r="I191" i="26"/>
  <c r="H191" i="26"/>
  <c r="G191" i="26"/>
  <c r="I190" i="26"/>
  <c r="H190" i="26"/>
  <c r="G190" i="26"/>
  <c r="I189" i="26"/>
  <c r="H189" i="26"/>
  <c r="G189" i="26"/>
  <c r="I188" i="26"/>
  <c r="H188" i="26"/>
  <c r="G188" i="26"/>
  <c r="I187" i="26"/>
  <c r="H187" i="26"/>
  <c r="G187" i="26"/>
  <c r="I186" i="26"/>
  <c r="H186" i="26"/>
  <c r="G186" i="26"/>
  <c r="I185" i="26"/>
  <c r="H185" i="26"/>
  <c r="G185" i="26"/>
  <c r="I184" i="26"/>
  <c r="H184" i="26"/>
  <c r="G184" i="26"/>
  <c r="I183" i="26"/>
  <c r="H183" i="26"/>
  <c r="G183" i="26"/>
  <c r="I182" i="26"/>
  <c r="H182" i="26"/>
  <c r="G182" i="26"/>
  <c r="I181" i="26"/>
  <c r="H181" i="26"/>
  <c r="G181" i="26"/>
  <c r="I180" i="26"/>
  <c r="H180" i="26"/>
  <c r="G180" i="26"/>
  <c r="I179" i="26"/>
  <c r="H179" i="26"/>
  <c r="G179" i="26"/>
  <c r="I178" i="26"/>
  <c r="H178" i="26"/>
  <c r="G178" i="26"/>
  <c r="I177" i="26"/>
  <c r="H177" i="26"/>
  <c r="G177" i="26"/>
  <c r="I176" i="26"/>
  <c r="H176" i="26"/>
  <c r="G176" i="26"/>
  <c r="I175" i="26"/>
  <c r="H175" i="26"/>
  <c r="G175" i="26"/>
  <c r="I174" i="26"/>
  <c r="H174" i="26"/>
  <c r="G174" i="26"/>
  <c r="I173" i="26"/>
  <c r="H173" i="26"/>
  <c r="G173" i="26"/>
  <c r="I172" i="26"/>
  <c r="H172" i="26"/>
  <c r="G172" i="26"/>
  <c r="I171" i="26"/>
  <c r="H171" i="26"/>
  <c r="G171" i="26"/>
  <c r="I170" i="26"/>
  <c r="H170" i="26"/>
  <c r="G170" i="26"/>
  <c r="I169" i="26"/>
  <c r="H169" i="26"/>
  <c r="G169" i="26"/>
  <c r="I168" i="26"/>
  <c r="H168" i="26"/>
  <c r="G168" i="26"/>
  <c r="I167" i="26"/>
  <c r="H167" i="26"/>
  <c r="G167" i="26"/>
  <c r="I166" i="26"/>
  <c r="H166" i="26"/>
  <c r="G166" i="26"/>
  <c r="I165" i="26"/>
  <c r="H165" i="26"/>
  <c r="G165" i="26"/>
  <c r="I164" i="26"/>
  <c r="H164" i="26"/>
  <c r="G164" i="26"/>
  <c r="I163" i="26"/>
  <c r="H163" i="26"/>
  <c r="G163" i="26"/>
  <c r="I162" i="26"/>
  <c r="H162" i="26"/>
  <c r="G162" i="26"/>
  <c r="I161" i="26"/>
  <c r="H161" i="26"/>
  <c r="G161" i="26"/>
  <c r="I160" i="26"/>
  <c r="H160" i="26"/>
  <c r="G160" i="26"/>
  <c r="I159" i="26"/>
  <c r="H159" i="26"/>
  <c r="G159" i="26"/>
  <c r="I158" i="26"/>
  <c r="H158" i="26"/>
  <c r="G158" i="26"/>
  <c r="I157" i="26"/>
  <c r="H157" i="26"/>
  <c r="G157" i="26"/>
  <c r="I156" i="26"/>
  <c r="H156" i="26"/>
  <c r="G156" i="26"/>
  <c r="I155" i="26"/>
  <c r="H155" i="26"/>
  <c r="G155" i="26"/>
  <c r="I154" i="26"/>
  <c r="H154" i="26"/>
  <c r="G154" i="26"/>
  <c r="I153" i="26"/>
  <c r="H153" i="26"/>
  <c r="G153" i="26"/>
  <c r="I152" i="26"/>
  <c r="H152" i="26"/>
  <c r="G152" i="26"/>
  <c r="I151" i="26"/>
  <c r="H151" i="26"/>
  <c r="G151" i="26"/>
  <c r="I150" i="26"/>
  <c r="H150" i="26"/>
  <c r="G150" i="26"/>
  <c r="I149" i="26"/>
  <c r="H149" i="26"/>
  <c r="G149" i="26"/>
  <c r="I148" i="26"/>
  <c r="H148" i="26"/>
  <c r="G148" i="26"/>
  <c r="I147" i="26"/>
  <c r="H147" i="26"/>
  <c r="G147" i="26"/>
  <c r="I146" i="26"/>
  <c r="H146" i="26"/>
  <c r="G146" i="26"/>
  <c r="I145" i="26"/>
  <c r="H145" i="26"/>
  <c r="G145" i="26"/>
  <c r="I144" i="26"/>
  <c r="H144" i="26"/>
  <c r="G144" i="26"/>
  <c r="I143" i="26"/>
  <c r="H143" i="26"/>
  <c r="G143" i="26"/>
  <c r="I142" i="26"/>
  <c r="H142" i="26"/>
  <c r="G142" i="26"/>
  <c r="I141" i="26"/>
  <c r="H141" i="26"/>
  <c r="G141" i="26"/>
  <c r="I140" i="26"/>
  <c r="H140" i="26"/>
  <c r="G140" i="26"/>
  <c r="I139" i="26"/>
  <c r="H139" i="26"/>
  <c r="G139" i="26"/>
  <c r="I138" i="26"/>
  <c r="H138" i="26"/>
  <c r="G138" i="26"/>
  <c r="I137" i="26"/>
  <c r="H137" i="26"/>
  <c r="G137" i="26"/>
  <c r="I136" i="26"/>
  <c r="H136" i="26"/>
  <c r="G136" i="26"/>
  <c r="I135" i="26"/>
  <c r="H135" i="26"/>
  <c r="G135" i="26"/>
  <c r="I134" i="26"/>
  <c r="H134" i="26"/>
  <c r="G134" i="26"/>
  <c r="I133" i="26"/>
  <c r="H133" i="26"/>
  <c r="G133" i="26"/>
  <c r="I132" i="26"/>
  <c r="H132" i="26"/>
  <c r="G132" i="26"/>
  <c r="I131" i="26"/>
  <c r="H131" i="26"/>
  <c r="G131" i="26"/>
  <c r="I130" i="26"/>
  <c r="H130" i="26"/>
  <c r="G130" i="26"/>
  <c r="I129" i="26"/>
  <c r="H129" i="26"/>
  <c r="G129" i="26"/>
  <c r="I128" i="26"/>
  <c r="H128" i="26"/>
  <c r="G128" i="26"/>
  <c r="I127" i="26"/>
  <c r="H127" i="26"/>
  <c r="G127" i="26"/>
  <c r="I126" i="26"/>
  <c r="H126" i="26"/>
  <c r="G126" i="26"/>
  <c r="I125" i="26"/>
  <c r="H125" i="26"/>
  <c r="G125" i="26"/>
  <c r="I124" i="26"/>
  <c r="H124" i="26"/>
  <c r="G124" i="26"/>
  <c r="I123" i="26"/>
  <c r="H123" i="26"/>
  <c r="G123" i="26"/>
  <c r="I122" i="26"/>
  <c r="H122" i="26"/>
  <c r="G122" i="26"/>
  <c r="I121" i="26"/>
  <c r="H121" i="26"/>
  <c r="G121" i="26"/>
  <c r="I120" i="26"/>
  <c r="H120" i="26"/>
  <c r="G120" i="26"/>
  <c r="I119" i="26"/>
  <c r="H119" i="26"/>
  <c r="G119" i="26"/>
  <c r="I118" i="26"/>
  <c r="H118" i="26"/>
  <c r="G118" i="26"/>
  <c r="I117" i="26"/>
  <c r="H117" i="26"/>
  <c r="G117" i="26"/>
  <c r="I116" i="26"/>
  <c r="H116" i="26"/>
  <c r="G116" i="26"/>
  <c r="I115" i="26"/>
  <c r="H115" i="26"/>
  <c r="G115" i="26"/>
  <c r="I114" i="26"/>
  <c r="H114" i="26"/>
  <c r="G114" i="26"/>
  <c r="I113" i="26"/>
  <c r="H113" i="26"/>
  <c r="G113" i="26"/>
  <c r="I112" i="26"/>
  <c r="H112" i="26"/>
  <c r="G112" i="26"/>
  <c r="I111" i="26"/>
  <c r="H111" i="26"/>
  <c r="G111" i="26"/>
  <c r="I110" i="26"/>
  <c r="H110" i="26"/>
  <c r="G110" i="26"/>
  <c r="I109" i="26"/>
  <c r="H109" i="26"/>
  <c r="G109" i="26"/>
  <c r="I108" i="26"/>
  <c r="H108" i="26"/>
  <c r="G108" i="26"/>
  <c r="I107" i="26"/>
  <c r="H107" i="26"/>
  <c r="G107" i="26"/>
  <c r="I106" i="26"/>
  <c r="H106" i="26"/>
  <c r="G106" i="26"/>
  <c r="I105" i="26"/>
  <c r="H105" i="26"/>
  <c r="G105" i="26"/>
  <c r="I104" i="26"/>
  <c r="H104" i="26"/>
  <c r="G104" i="26"/>
  <c r="I103" i="26"/>
  <c r="H103" i="26"/>
  <c r="G103" i="26"/>
  <c r="I102" i="26"/>
  <c r="H102" i="26"/>
  <c r="G102" i="26"/>
  <c r="I101" i="26"/>
  <c r="H101" i="26"/>
  <c r="G101" i="26"/>
  <c r="I100" i="26"/>
  <c r="H100" i="26"/>
  <c r="G100" i="26"/>
  <c r="I99" i="26"/>
  <c r="H99" i="26"/>
  <c r="G99" i="26"/>
  <c r="I98" i="26"/>
  <c r="H98" i="26"/>
  <c r="G98" i="26"/>
  <c r="I97" i="26"/>
  <c r="H97" i="26"/>
  <c r="G97" i="26"/>
  <c r="I96" i="26"/>
  <c r="H96" i="26"/>
  <c r="G96" i="26"/>
  <c r="I95" i="26"/>
  <c r="H95" i="26"/>
  <c r="G95" i="26"/>
  <c r="I94" i="26"/>
  <c r="H94" i="26"/>
  <c r="G94" i="26"/>
  <c r="I93" i="26"/>
  <c r="H93" i="26"/>
  <c r="G93" i="26"/>
  <c r="I92" i="26"/>
  <c r="H92" i="26"/>
  <c r="G92" i="26"/>
  <c r="I91" i="26"/>
  <c r="H91" i="26"/>
  <c r="G91" i="26"/>
  <c r="I90" i="26"/>
  <c r="H90" i="26"/>
  <c r="G90" i="26"/>
  <c r="I89" i="26"/>
  <c r="H89" i="26"/>
  <c r="G89" i="26"/>
  <c r="I88" i="26"/>
  <c r="H88" i="26"/>
  <c r="G88" i="26"/>
  <c r="I87" i="26"/>
  <c r="H87" i="26"/>
  <c r="G87" i="26"/>
  <c r="I86" i="26"/>
  <c r="H86" i="26"/>
  <c r="G86" i="26"/>
  <c r="I85" i="26"/>
  <c r="H85" i="26"/>
  <c r="G85" i="26"/>
  <c r="I84" i="26"/>
  <c r="H84" i="26"/>
  <c r="G84" i="26"/>
  <c r="I83" i="26"/>
  <c r="H83" i="26"/>
  <c r="G83" i="26"/>
  <c r="I82" i="26"/>
  <c r="H82" i="26"/>
  <c r="G82" i="26"/>
  <c r="I81" i="26"/>
  <c r="H81" i="26"/>
  <c r="G81" i="26"/>
  <c r="I80" i="26"/>
  <c r="H80" i="26"/>
  <c r="G80" i="26"/>
  <c r="I79" i="26"/>
  <c r="H79" i="26"/>
  <c r="G79" i="26"/>
  <c r="I78" i="26"/>
  <c r="H78" i="26"/>
  <c r="G78" i="26"/>
  <c r="I77" i="26"/>
  <c r="H77" i="26"/>
  <c r="G77" i="26"/>
  <c r="I76" i="26"/>
  <c r="H76" i="26"/>
  <c r="G76" i="26"/>
  <c r="I75" i="26"/>
  <c r="H75" i="26"/>
  <c r="G75" i="26"/>
  <c r="I74" i="26"/>
  <c r="H74" i="26"/>
  <c r="G74" i="26"/>
  <c r="I73" i="26"/>
  <c r="H73" i="26"/>
  <c r="G73" i="26"/>
  <c r="I72" i="26"/>
  <c r="H72" i="26"/>
  <c r="G72" i="26"/>
  <c r="I71" i="26"/>
  <c r="H71" i="26"/>
  <c r="G71" i="26"/>
  <c r="I70" i="26"/>
  <c r="H70" i="26"/>
  <c r="G70" i="26"/>
  <c r="I69" i="26"/>
  <c r="H69" i="26"/>
  <c r="G69" i="26"/>
  <c r="I68" i="26"/>
  <c r="H68" i="26"/>
  <c r="G68" i="26"/>
  <c r="I67" i="26"/>
  <c r="H67" i="26"/>
  <c r="G67" i="26"/>
  <c r="I66" i="26"/>
  <c r="H66" i="26"/>
  <c r="G66" i="26"/>
  <c r="I65" i="26"/>
  <c r="H65" i="26"/>
  <c r="G65" i="26"/>
  <c r="I64" i="26"/>
  <c r="H64" i="26"/>
  <c r="G64" i="26"/>
  <c r="I63" i="26"/>
  <c r="H63" i="26"/>
  <c r="G63" i="26"/>
  <c r="I62" i="26"/>
  <c r="H62" i="26"/>
  <c r="G62" i="26"/>
  <c r="I61" i="26"/>
  <c r="H61" i="26"/>
  <c r="G61" i="26"/>
  <c r="I60" i="26"/>
  <c r="H60" i="26"/>
  <c r="G60" i="26"/>
  <c r="I59" i="26"/>
  <c r="H59" i="26"/>
  <c r="G59" i="26"/>
  <c r="I58" i="26"/>
  <c r="H58" i="26"/>
  <c r="G58" i="26"/>
  <c r="I57" i="26"/>
  <c r="H57" i="26"/>
  <c r="G57" i="26"/>
  <c r="I56" i="26"/>
  <c r="H56" i="26"/>
  <c r="G56" i="26"/>
  <c r="I55" i="26"/>
  <c r="H55" i="26"/>
  <c r="G55" i="26"/>
  <c r="I54" i="26"/>
  <c r="H54" i="26"/>
  <c r="G54" i="26"/>
  <c r="I53" i="26"/>
  <c r="H53" i="26"/>
  <c r="G53" i="26"/>
  <c r="I52" i="26"/>
  <c r="H52" i="26"/>
  <c r="G52" i="26"/>
  <c r="I51" i="26"/>
  <c r="H51" i="26"/>
  <c r="G51" i="26"/>
  <c r="I50" i="26"/>
  <c r="H50" i="26"/>
  <c r="G50" i="26"/>
  <c r="I49" i="26"/>
  <c r="H49" i="26"/>
  <c r="G49" i="26"/>
  <c r="I48" i="26"/>
  <c r="H48" i="26"/>
  <c r="G48" i="26"/>
  <c r="I47" i="26"/>
  <c r="H47" i="26"/>
  <c r="G47" i="26"/>
  <c r="I46" i="26"/>
  <c r="H46" i="26"/>
  <c r="G46" i="26"/>
  <c r="I45" i="26"/>
  <c r="H45" i="26"/>
  <c r="G45" i="26"/>
  <c r="I44" i="26"/>
  <c r="H44" i="26"/>
  <c r="G44" i="26"/>
  <c r="I43" i="26"/>
  <c r="H43" i="26"/>
  <c r="G43" i="26"/>
  <c r="I42" i="26"/>
  <c r="H42" i="26"/>
  <c r="G42" i="26"/>
  <c r="I41" i="26"/>
  <c r="H41" i="26"/>
  <c r="G41" i="26"/>
  <c r="I40" i="26"/>
  <c r="H40" i="26"/>
  <c r="G40" i="26"/>
  <c r="I39" i="26"/>
  <c r="H39" i="26"/>
  <c r="G39" i="26"/>
  <c r="I38" i="26"/>
  <c r="H38" i="26"/>
  <c r="G38" i="26"/>
  <c r="I37" i="26"/>
  <c r="H37" i="26"/>
  <c r="G37" i="26"/>
  <c r="I36" i="26"/>
  <c r="H36" i="26"/>
  <c r="G36" i="26"/>
  <c r="I35" i="26"/>
  <c r="H35" i="26"/>
  <c r="G35" i="26"/>
  <c r="I34" i="26"/>
  <c r="H34" i="26"/>
  <c r="G34" i="26"/>
  <c r="I33" i="26"/>
  <c r="H33" i="26"/>
  <c r="G33" i="26"/>
  <c r="I32" i="26"/>
  <c r="H32" i="26"/>
  <c r="G32" i="26"/>
  <c r="I31" i="26"/>
  <c r="H31" i="26"/>
  <c r="G31" i="26"/>
  <c r="I30" i="26"/>
  <c r="H30" i="26"/>
  <c r="G30" i="26"/>
  <c r="I29" i="26"/>
  <c r="H29" i="26"/>
  <c r="G29" i="26"/>
  <c r="I28" i="26"/>
  <c r="H28" i="26"/>
  <c r="G28" i="26"/>
  <c r="I27" i="26"/>
  <c r="H27" i="26"/>
  <c r="G27" i="26"/>
  <c r="I26" i="26"/>
  <c r="H26" i="26"/>
  <c r="G26" i="26"/>
  <c r="I25" i="26"/>
  <c r="H25" i="26"/>
  <c r="G25" i="26"/>
  <c r="I24" i="26"/>
  <c r="H24" i="26"/>
  <c r="G24" i="26"/>
  <c r="I23" i="26"/>
  <c r="H23" i="26"/>
  <c r="G23" i="26"/>
  <c r="I22" i="26"/>
  <c r="H22" i="26"/>
  <c r="G22" i="26"/>
  <c r="I21" i="26"/>
  <c r="H21" i="26"/>
  <c r="G21" i="26"/>
  <c r="I20" i="26"/>
  <c r="H20" i="26"/>
  <c r="G20" i="26"/>
  <c r="I19" i="26"/>
  <c r="H19" i="26"/>
  <c r="G19" i="26"/>
  <c r="I18" i="26"/>
  <c r="H18" i="26"/>
  <c r="G18" i="26"/>
  <c r="I17" i="26"/>
  <c r="H17" i="26"/>
  <c r="G17" i="26"/>
  <c r="I16" i="26"/>
  <c r="H16" i="26"/>
  <c r="G16" i="26"/>
  <c r="I14" i="26"/>
  <c r="H14" i="26"/>
  <c r="G14" i="26"/>
  <c r="I13" i="26"/>
  <c r="H13" i="26"/>
  <c r="G13" i="26"/>
  <c r="I12" i="26"/>
  <c r="H12" i="26"/>
  <c r="G12" i="26"/>
  <c r="I11" i="26"/>
  <c r="H11" i="26"/>
  <c r="G11" i="26"/>
  <c r="I10" i="26"/>
  <c r="H10" i="26"/>
  <c r="G10" i="26"/>
  <c r="I9" i="26"/>
  <c r="H9" i="26"/>
  <c r="G9" i="26"/>
  <c r="I8" i="26"/>
  <c r="H8" i="26"/>
  <c r="G8" i="26"/>
  <c r="I7" i="26"/>
  <c r="H7" i="26"/>
  <c r="G7" i="26"/>
  <c r="I6" i="26"/>
  <c r="H6" i="26"/>
  <c r="G6" i="26"/>
  <c r="I5" i="26"/>
  <c r="H5" i="26"/>
  <c r="G5" i="26"/>
  <c r="I4" i="26"/>
  <c r="H4" i="26"/>
  <c r="G4" i="26"/>
  <c r="I3" i="26"/>
  <c r="H3" i="26"/>
  <c r="G3" i="26"/>
  <c r="I19" i="1" l="1"/>
  <c r="H19" i="1"/>
  <c r="G19" i="1"/>
  <c r="I87" i="1" l="1"/>
  <c r="H87" i="1"/>
  <c r="G87" i="1"/>
  <c r="G71" i="1"/>
  <c r="H71" i="1"/>
  <c r="I71" i="1"/>
  <c r="I86" i="1"/>
  <c r="H86" i="1"/>
  <c r="G86" i="1"/>
  <c r="G85" i="1"/>
  <c r="H85" i="1"/>
  <c r="I85" i="1"/>
  <c r="I18" i="12" l="1"/>
  <c r="G16" i="12"/>
  <c r="I12" i="12"/>
  <c r="G18" i="12"/>
  <c r="G113" i="1"/>
  <c r="H113" i="1"/>
  <c r="I113" i="1"/>
  <c r="I30" i="12"/>
  <c r="I28" i="12"/>
  <c r="I26" i="12"/>
  <c r="I24" i="12"/>
  <c r="I22" i="12"/>
  <c r="I20" i="12"/>
  <c r="I16" i="12"/>
  <c r="I14" i="12"/>
  <c r="H30" i="12"/>
  <c r="H28" i="12"/>
  <c r="H26" i="12"/>
  <c r="H24" i="12"/>
  <c r="H22" i="12"/>
  <c r="H20" i="12"/>
  <c r="H18" i="12"/>
  <c r="H16" i="12"/>
  <c r="H14" i="12"/>
  <c r="H12" i="12"/>
  <c r="G12" i="12"/>
  <c r="G30" i="12"/>
  <c r="G28" i="12"/>
  <c r="G26" i="12"/>
  <c r="G24" i="12"/>
  <c r="G22" i="12"/>
  <c r="G20" i="12"/>
  <c r="G14" i="12"/>
  <c r="F30" i="12"/>
  <c r="F28" i="12"/>
  <c r="F26" i="12"/>
  <c r="F24" i="12"/>
  <c r="F22" i="12"/>
  <c r="F20" i="12"/>
  <c r="F18" i="12"/>
  <c r="F16" i="12"/>
  <c r="F14" i="12"/>
  <c r="F12" i="12"/>
  <c r="G64" i="1"/>
  <c r="H64" i="1"/>
  <c r="I64" i="1"/>
  <c r="G167" i="1"/>
  <c r="H167" i="1"/>
  <c r="I167" i="1"/>
  <c r="G168" i="1"/>
  <c r="H168" i="1"/>
  <c r="I168" i="1"/>
  <c r="G14" i="2"/>
  <c r="K2" i="2"/>
  <c r="B4" i="29" s="1"/>
  <c r="G15" i="12" l="1"/>
  <c r="G13" i="12"/>
  <c r="H13" i="12"/>
  <c r="G17" i="12"/>
  <c r="F15" i="2"/>
  <c r="F24" i="2"/>
  <c r="I35" i="2" l="1"/>
  <c r="I32" i="2"/>
  <c r="I29" i="2"/>
  <c r="I26" i="2"/>
  <c r="G35" i="2"/>
  <c r="G32" i="2"/>
  <c r="G29" i="2"/>
  <c r="G26" i="2"/>
  <c r="H35" i="2"/>
  <c r="H32" i="2"/>
  <c r="H29" i="2"/>
  <c r="H26" i="2"/>
  <c r="F36" i="2"/>
  <c r="F33" i="2"/>
  <c r="F30" i="2"/>
  <c r="F27" i="2"/>
  <c r="F21" i="2"/>
  <c r="F18" i="2"/>
  <c r="G118" i="1"/>
  <c r="H118" i="1"/>
  <c r="I118" i="1"/>
  <c r="I63" i="1"/>
  <c r="H63" i="1"/>
  <c r="G63" i="1"/>
  <c r="G57" i="1" l="1"/>
  <c r="H57" i="1"/>
  <c r="I57" i="1"/>
  <c r="G66" i="1"/>
  <c r="H66" i="1"/>
  <c r="I66" i="1"/>
  <c r="G69" i="1"/>
  <c r="H69" i="1"/>
  <c r="I69" i="1"/>
  <c r="G109" i="1"/>
  <c r="H109" i="1"/>
  <c r="I109" i="1"/>
  <c r="G70" i="1"/>
  <c r="H70" i="1"/>
  <c r="I70" i="1"/>
  <c r="G72" i="1"/>
  <c r="H72" i="1"/>
  <c r="I72" i="1"/>
  <c r="G75" i="1"/>
  <c r="H75" i="1"/>
  <c r="I75" i="1"/>
  <c r="G78" i="1"/>
  <c r="H78" i="1"/>
  <c r="I78" i="1"/>
  <c r="G81" i="1"/>
  <c r="H81" i="1"/>
  <c r="I81" i="1"/>
  <c r="G88" i="1"/>
  <c r="H88" i="1"/>
  <c r="I88" i="1"/>
  <c r="G89" i="1"/>
  <c r="H89" i="1"/>
  <c r="I89" i="1"/>
  <c r="G91" i="1"/>
  <c r="H91" i="1"/>
  <c r="I91" i="1"/>
  <c r="G92" i="1"/>
  <c r="H92" i="1"/>
  <c r="I92" i="1"/>
  <c r="G97" i="1"/>
  <c r="H97" i="1"/>
  <c r="I97" i="1"/>
  <c r="G98" i="1"/>
  <c r="H98" i="1"/>
  <c r="I98" i="1"/>
  <c r="G100" i="1"/>
  <c r="H100" i="1"/>
  <c r="I100" i="1"/>
  <c r="G101" i="1"/>
  <c r="H101" i="1"/>
  <c r="I101" i="1"/>
  <c r="G102" i="1"/>
  <c r="H102" i="1"/>
  <c r="I102" i="1"/>
  <c r="G103" i="1"/>
  <c r="H103" i="1"/>
  <c r="I103" i="1"/>
  <c r="G105" i="1"/>
  <c r="H105" i="1"/>
  <c r="I105" i="1"/>
  <c r="G107" i="1"/>
  <c r="H107" i="1"/>
  <c r="I107" i="1"/>
  <c r="G111" i="1"/>
  <c r="H111" i="1"/>
  <c r="I111" i="1"/>
  <c r="G117" i="1"/>
  <c r="H117" i="1"/>
  <c r="I117" i="1"/>
  <c r="G128" i="1"/>
  <c r="H128" i="1"/>
  <c r="I128" i="1"/>
  <c r="G131" i="1"/>
  <c r="H131" i="1"/>
  <c r="I131" i="1"/>
  <c r="G132" i="1"/>
  <c r="H132" i="1"/>
  <c r="I132" i="1"/>
  <c r="G133" i="1"/>
  <c r="H133" i="1"/>
  <c r="I133" i="1"/>
  <c r="G137" i="1"/>
  <c r="H137" i="1"/>
  <c r="I137" i="1"/>
  <c r="G143" i="1"/>
  <c r="H143" i="1"/>
  <c r="I143" i="1"/>
  <c r="G144" i="1"/>
  <c r="H144" i="1"/>
  <c r="I144" i="1"/>
  <c r="G149" i="1"/>
  <c r="H149" i="1"/>
  <c r="I149" i="1"/>
  <c r="G151" i="1"/>
  <c r="H151" i="1"/>
  <c r="I151" i="1"/>
  <c r="G152" i="1"/>
  <c r="H152" i="1"/>
  <c r="I152" i="1"/>
  <c r="G154" i="1"/>
  <c r="H154" i="1"/>
  <c r="I154" i="1"/>
  <c r="G155" i="1"/>
  <c r="H155" i="1"/>
  <c r="I155" i="1"/>
  <c r="G156" i="1"/>
  <c r="H156" i="1"/>
  <c r="I156" i="1"/>
  <c r="G158" i="1"/>
  <c r="H158" i="1"/>
  <c r="I158" i="1"/>
  <c r="G160" i="1"/>
  <c r="H160" i="1"/>
  <c r="I160" i="1"/>
  <c r="G163" i="1"/>
  <c r="H163" i="1"/>
  <c r="I163" i="1"/>
  <c r="G164" i="1"/>
  <c r="H164" i="1"/>
  <c r="I164" i="1"/>
  <c r="G165" i="1"/>
  <c r="H165" i="1"/>
  <c r="I165" i="1"/>
  <c r="G166" i="1"/>
  <c r="H166" i="1"/>
  <c r="I166" i="1"/>
  <c r="G32" i="1" l="1"/>
  <c r="H32" i="1"/>
  <c r="I32" i="1"/>
  <c r="G33" i="1"/>
  <c r="H33" i="1"/>
  <c r="I33" i="1"/>
  <c r="G34" i="1"/>
  <c r="H34" i="1"/>
  <c r="I34" i="1"/>
  <c r="G35" i="1"/>
  <c r="H35" i="1"/>
  <c r="I35" i="1"/>
  <c r="G38" i="1"/>
  <c r="H38" i="1"/>
  <c r="I38" i="1"/>
  <c r="G40" i="1"/>
  <c r="H40" i="1"/>
  <c r="I40" i="1"/>
  <c r="G41" i="1"/>
  <c r="H41" i="1"/>
  <c r="I41" i="1"/>
  <c r="G43" i="1"/>
  <c r="H43" i="1"/>
  <c r="I43" i="1"/>
  <c r="G45" i="1"/>
  <c r="H45" i="1"/>
  <c r="I45" i="1"/>
  <c r="G48" i="1"/>
  <c r="H48" i="1"/>
  <c r="I48" i="1"/>
  <c r="G49" i="1"/>
  <c r="H49" i="1"/>
  <c r="I49" i="1"/>
  <c r="G52" i="1"/>
  <c r="H52" i="1"/>
  <c r="I52" i="1"/>
  <c r="G54" i="1"/>
  <c r="H54" i="1"/>
  <c r="I54" i="1"/>
  <c r="G55" i="1"/>
  <c r="H55" i="1"/>
  <c r="I55" i="1"/>
  <c r="G59" i="1"/>
  <c r="H59" i="1"/>
  <c r="I59" i="1"/>
  <c r="G60" i="1"/>
  <c r="H60" i="1"/>
  <c r="I60" i="1"/>
  <c r="G62" i="1"/>
  <c r="H62" i="1"/>
  <c r="I62" i="1"/>
  <c r="G65" i="1"/>
  <c r="H65" i="1"/>
  <c r="I65" i="1"/>
  <c r="G17" i="1"/>
  <c r="H17" i="1"/>
  <c r="I17" i="1"/>
  <c r="G119" i="1"/>
  <c r="H119" i="1"/>
  <c r="I119" i="1"/>
  <c r="G150" i="1"/>
  <c r="H150" i="1"/>
  <c r="I150" i="1"/>
  <c r="G77" i="1"/>
  <c r="H77" i="1"/>
  <c r="I77" i="1"/>
  <c r="G90" i="1"/>
  <c r="H90" i="1"/>
  <c r="I90" i="1"/>
  <c r="G110" i="1"/>
  <c r="H110" i="1"/>
  <c r="I110" i="1"/>
  <c r="G159" i="1"/>
  <c r="H159" i="1"/>
  <c r="I159" i="1"/>
  <c r="G42" i="1"/>
  <c r="H42" i="1"/>
  <c r="I42" i="1"/>
  <c r="G108" i="1"/>
  <c r="H108" i="1"/>
  <c r="I108" i="1"/>
  <c r="G112" i="1"/>
  <c r="H112" i="1"/>
  <c r="I112" i="1"/>
  <c r="G46" i="1"/>
  <c r="H46" i="1"/>
  <c r="I46" i="1"/>
  <c r="G106" i="1"/>
  <c r="H106" i="1"/>
  <c r="I106" i="1"/>
  <c r="G47" i="1"/>
  <c r="H47" i="1"/>
  <c r="I47" i="1"/>
  <c r="G93" i="1"/>
  <c r="H93" i="1"/>
  <c r="I93" i="1"/>
  <c r="G9" i="1"/>
  <c r="H9" i="1"/>
  <c r="I9" i="1"/>
  <c r="G153" i="1"/>
  <c r="H153" i="1"/>
  <c r="I153" i="1"/>
  <c r="G134" i="1"/>
  <c r="H134" i="1"/>
  <c r="I134" i="1"/>
  <c r="G51" i="1"/>
  <c r="H51" i="1"/>
  <c r="I51" i="1"/>
  <c r="G122" i="1"/>
  <c r="H122" i="1"/>
  <c r="I122" i="1"/>
  <c r="G76" i="1"/>
  <c r="H76" i="1"/>
  <c r="I76" i="1"/>
  <c r="G121" i="1"/>
  <c r="H121" i="1"/>
  <c r="I121" i="1"/>
  <c r="G50" i="1"/>
  <c r="H50" i="1"/>
  <c r="I50" i="1"/>
  <c r="G104" i="1"/>
  <c r="H104" i="1"/>
  <c r="I104" i="1"/>
  <c r="G115" i="1"/>
  <c r="H115" i="1"/>
  <c r="I115" i="1"/>
  <c r="G12" i="1"/>
  <c r="H12" i="1"/>
  <c r="I12" i="1"/>
  <c r="G120" i="1"/>
  <c r="H120" i="1"/>
  <c r="I120" i="1"/>
  <c r="G147" i="1"/>
  <c r="H147" i="1"/>
  <c r="I147" i="1"/>
  <c r="G68" i="1"/>
  <c r="H68" i="1"/>
  <c r="I68" i="1"/>
  <c r="G39" i="1"/>
  <c r="H39" i="1"/>
  <c r="I39" i="1"/>
  <c r="G161" i="1"/>
  <c r="H161" i="1"/>
  <c r="I161" i="1"/>
  <c r="G162" i="1"/>
  <c r="H162" i="1"/>
  <c r="I162" i="1"/>
  <c r="G116" i="1"/>
  <c r="H116" i="1"/>
  <c r="I116" i="1"/>
  <c r="G74" i="1"/>
  <c r="H74" i="1"/>
  <c r="I74" i="1"/>
  <c r="G18" i="1"/>
  <c r="H18" i="1"/>
  <c r="I18" i="1"/>
  <c r="G31" i="1"/>
  <c r="H31" i="1"/>
  <c r="I31" i="1"/>
  <c r="G23" i="2"/>
  <c r="J23" i="2" s="1"/>
  <c r="I23" i="2"/>
  <c r="L23" i="2" s="1"/>
  <c r="G96" i="1"/>
  <c r="H96" i="1"/>
  <c r="I96" i="1"/>
  <c r="G95" i="1"/>
  <c r="H95" i="1"/>
  <c r="I95" i="1"/>
  <c r="G157" i="1"/>
  <c r="H157" i="1"/>
  <c r="I157" i="1"/>
  <c r="G6" i="1"/>
  <c r="H6" i="1"/>
  <c r="I6" i="1"/>
  <c r="G25" i="1"/>
  <c r="H25" i="1"/>
  <c r="I25" i="1"/>
  <c r="G99" i="1"/>
  <c r="H99" i="1"/>
  <c r="I99" i="1"/>
  <c r="G15" i="1"/>
  <c r="H15" i="1"/>
  <c r="I15" i="1"/>
  <c r="G126" i="1"/>
  <c r="H126" i="1"/>
  <c r="I126" i="1"/>
  <c r="G73" i="1"/>
  <c r="H73" i="1"/>
  <c r="I73" i="1"/>
  <c r="G30" i="1"/>
  <c r="H30" i="1"/>
  <c r="I30" i="1"/>
  <c r="G80" i="1"/>
  <c r="H80" i="1"/>
  <c r="I80" i="1"/>
  <c r="G79" i="1"/>
  <c r="H79" i="1"/>
  <c r="I79" i="1"/>
  <c r="G61" i="1"/>
  <c r="H61" i="1"/>
  <c r="I61" i="1"/>
  <c r="G7" i="1"/>
  <c r="H7" i="1"/>
  <c r="I7" i="1"/>
  <c r="G148" i="1"/>
  <c r="H148" i="1"/>
  <c r="I148" i="1"/>
  <c r="G53" i="1"/>
  <c r="H53" i="1"/>
  <c r="I53" i="1"/>
  <c r="G94" i="1"/>
  <c r="H94" i="1"/>
  <c r="I94" i="1"/>
  <c r="G114" i="1"/>
  <c r="H114" i="1"/>
  <c r="I114" i="1"/>
  <c r="G56" i="1"/>
  <c r="H56" i="1"/>
  <c r="I56" i="1"/>
  <c r="G58" i="1"/>
  <c r="H58" i="1"/>
  <c r="I58" i="1"/>
  <c r="G135" i="1"/>
  <c r="H135" i="1"/>
  <c r="I135" i="1"/>
  <c r="G123" i="1"/>
  <c r="H123" i="1"/>
  <c r="I123" i="1"/>
  <c r="G127" i="1"/>
  <c r="H127" i="1"/>
  <c r="I127" i="1"/>
  <c r="G11" i="1"/>
  <c r="H11" i="1"/>
  <c r="I11" i="1"/>
  <c r="G124" i="1"/>
  <c r="H124" i="1"/>
  <c r="I124" i="1"/>
  <c r="G36" i="1"/>
  <c r="H36" i="1"/>
  <c r="I36" i="1"/>
  <c r="G21" i="1"/>
  <c r="H21" i="1"/>
  <c r="I21" i="1"/>
  <c r="G37" i="1"/>
  <c r="H37" i="1"/>
  <c r="I37" i="1"/>
  <c r="G125" i="1"/>
  <c r="H125" i="1"/>
  <c r="I125" i="1"/>
  <c r="G84" i="1"/>
  <c r="G17" i="2" s="1"/>
  <c r="H84" i="1"/>
  <c r="H17" i="2" s="1"/>
  <c r="I84" i="1"/>
  <c r="I17" i="2" s="1"/>
  <c r="G13" i="1"/>
  <c r="H13" i="1"/>
  <c r="I13" i="1"/>
  <c r="G82" i="1"/>
  <c r="J32" i="2" s="1"/>
  <c r="H82" i="1"/>
  <c r="K32" i="2" s="1"/>
  <c r="I82" i="1"/>
  <c r="L32" i="2" s="1"/>
  <c r="G44" i="1"/>
  <c r="H44" i="1"/>
  <c r="I44" i="1"/>
  <c r="G67" i="1"/>
  <c r="H67" i="1"/>
  <c r="I67" i="1"/>
  <c r="G83" i="1"/>
  <c r="H83" i="1"/>
  <c r="I83" i="1"/>
  <c r="G136" i="1"/>
  <c r="H136" i="1"/>
  <c r="I136" i="1"/>
  <c r="G141" i="1"/>
  <c r="H141" i="1"/>
  <c r="I141" i="1"/>
  <c r="G129" i="1"/>
  <c r="H129" i="1"/>
  <c r="I129" i="1"/>
  <c r="G140" i="1"/>
  <c r="H140" i="1"/>
  <c r="I140" i="1"/>
  <c r="G138" i="1"/>
  <c r="H138" i="1"/>
  <c r="I138" i="1"/>
  <c r="G142" i="1"/>
  <c r="H142" i="1"/>
  <c r="I142" i="1"/>
  <c r="G130" i="1"/>
  <c r="H130" i="1"/>
  <c r="I130" i="1"/>
  <c r="G139" i="1"/>
  <c r="H139" i="1"/>
  <c r="I139" i="1"/>
  <c r="G145" i="1"/>
  <c r="H145" i="1"/>
  <c r="I145" i="1"/>
  <c r="G146" i="1"/>
  <c r="H146" i="1"/>
  <c r="I146" i="1"/>
  <c r="G3" i="1"/>
  <c r="H3" i="1"/>
  <c r="I3" i="1"/>
  <c r="G4" i="1"/>
  <c r="H4" i="1"/>
  <c r="I4" i="1"/>
  <c r="G5" i="1"/>
  <c r="H5" i="1"/>
  <c r="I5" i="1"/>
  <c r="G8" i="1"/>
  <c r="H8" i="1"/>
  <c r="I8" i="1"/>
  <c r="G10" i="1"/>
  <c r="H10" i="1"/>
  <c r="I10" i="1"/>
  <c r="G14" i="1"/>
  <c r="H14" i="1"/>
  <c r="I14" i="1"/>
  <c r="G16" i="1"/>
  <c r="H16" i="1"/>
  <c r="I16" i="1"/>
  <c r="K35" i="2"/>
  <c r="G20" i="1"/>
  <c r="H20" i="1"/>
  <c r="I20" i="1"/>
  <c r="G22" i="1"/>
  <c r="H22" i="1"/>
  <c r="I22" i="1"/>
  <c r="G23" i="1"/>
  <c r="H23" i="1"/>
  <c r="I23" i="1"/>
  <c r="G24" i="1"/>
  <c r="H24" i="1"/>
  <c r="I24" i="1"/>
  <c r="G26" i="1"/>
  <c r="H26" i="1"/>
  <c r="I26" i="1"/>
  <c r="G27" i="1"/>
  <c r="H27" i="1"/>
  <c r="I27" i="1"/>
  <c r="G28" i="1"/>
  <c r="H28" i="1"/>
  <c r="I28" i="1"/>
  <c r="G29" i="1"/>
  <c r="H29" i="1"/>
  <c r="I29" i="1"/>
  <c r="G6" i="2"/>
  <c r="J10" i="2"/>
  <c r="F14" i="2"/>
  <c r="F17" i="2"/>
  <c r="D6" i="29" s="1"/>
  <c r="F20" i="2"/>
  <c r="D7" i="29" s="1"/>
  <c r="F23" i="2"/>
  <c r="D8" i="29" s="1"/>
  <c r="F26" i="2"/>
  <c r="F29" i="2"/>
  <c r="J29" i="2"/>
  <c r="F32" i="2"/>
  <c r="F35" i="2"/>
  <c r="J35" i="2"/>
  <c r="L35" i="2"/>
  <c r="E12" i="12"/>
  <c r="E14" i="12"/>
  <c r="E16" i="12"/>
  <c r="E18" i="12"/>
  <c r="E20" i="12"/>
  <c r="E22" i="12"/>
  <c r="E24" i="12"/>
  <c r="E26" i="12"/>
  <c r="E28" i="12"/>
  <c r="E30" i="12"/>
  <c r="C31" i="12"/>
  <c r="B2" i="28" l="1"/>
  <c r="H23" i="2"/>
  <c r="K23" i="2" s="1"/>
  <c r="H14" i="2"/>
  <c r="K14" i="2" s="1"/>
  <c r="H20" i="2"/>
  <c r="K20" i="2" s="1"/>
  <c r="G20" i="2"/>
  <c r="J20" i="2" s="1"/>
  <c r="I14" i="2"/>
  <c r="L14" i="2" s="1"/>
  <c r="I20" i="2"/>
  <c r="L20" i="2" s="1"/>
  <c r="L26" i="2"/>
  <c r="J17" i="2"/>
  <c r="K26" i="2"/>
  <c r="K17" i="2"/>
  <c r="J14" i="2"/>
  <c r="L17" i="2"/>
  <c r="K29" i="2"/>
  <c r="L29" i="2"/>
  <c r="J26" i="2"/>
  <c r="H19" i="12"/>
  <c r="G29" i="12"/>
  <c r="G21" i="12"/>
  <c r="G31" i="12"/>
  <c r="I15" i="12"/>
  <c r="I29" i="12"/>
  <c r="G27" i="12"/>
  <c r="I21" i="12"/>
  <c r="I27" i="12"/>
  <c r="I19" i="12"/>
  <c r="H29" i="12"/>
  <c r="I17" i="12"/>
  <c r="G25" i="12"/>
  <c r="H27" i="12"/>
  <c r="I23" i="12"/>
  <c r="G19" i="12"/>
  <c r="H21" i="12"/>
  <c r="I25" i="12"/>
  <c r="G23" i="12"/>
  <c r="H31" i="12"/>
  <c r="H23" i="12"/>
  <c r="H15" i="12"/>
  <c r="I31" i="12"/>
  <c r="H25" i="12"/>
  <c r="H17" i="12"/>
  <c r="K10" i="2"/>
  <c r="L10" i="2"/>
  <c r="I13" i="12"/>
  <c r="D2" i="28" l="1"/>
  <c r="C2" i="28"/>
  <c r="G32" i="12"/>
  <c r="I32" i="12"/>
  <c r="J18" i="2"/>
  <c r="J15" i="2"/>
  <c r="K24" i="2"/>
  <c r="L38" i="2"/>
  <c r="J38" i="2"/>
  <c r="K38" i="2"/>
  <c r="L24" i="2"/>
  <c r="K36" i="2"/>
  <c r="L30" i="2"/>
  <c r="J21" i="2"/>
  <c r="J33" i="2"/>
  <c r="J36" i="2"/>
  <c r="J30" i="2"/>
  <c r="J24" i="2"/>
  <c r="J27" i="2"/>
  <c r="H32" i="12"/>
  <c r="K27" i="2"/>
  <c r="K33" i="2"/>
  <c r="L15" i="2"/>
  <c r="K21" i="2"/>
  <c r="L33" i="2"/>
  <c r="L27" i="2"/>
  <c r="K15" i="2"/>
  <c r="L21" i="2"/>
  <c r="K30" i="2"/>
  <c r="L18" i="2"/>
  <c r="L36" i="2"/>
  <c r="K18" i="2"/>
  <c r="D3" i="28" l="1"/>
  <c r="D9" i="28" s="1"/>
  <c r="G45" i="29" s="1"/>
  <c r="G5" i="29"/>
  <c r="C3" i="28"/>
  <c r="C9" i="28" s="1"/>
  <c r="F45" i="29" s="1"/>
  <c r="F5" i="29"/>
  <c r="B3" i="28"/>
  <c r="E3" i="28" s="1"/>
  <c r="E9" i="28" s="1"/>
  <c r="H45" i="29" s="1"/>
  <c r="E5" i="29"/>
  <c r="H37" i="2"/>
  <c r="H33" i="12"/>
  <c r="H38" i="2"/>
  <c r="H5" i="29" s="1"/>
  <c r="B9" i="28" l="1"/>
  <c r="E45" i="29" s="1"/>
  <c r="D11" i="28"/>
  <c r="C11" i="28"/>
  <c r="E11" i="28"/>
  <c r="B11" i="28" l="1"/>
</calcChain>
</file>

<file path=xl/sharedStrings.xml><?xml version="1.0" encoding="utf-8"?>
<sst xmlns="http://schemas.openxmlformats.org/spreadsheetml/2006/main" count="2317" uniqueCount="1509">
  <si>
    <t>CHO (g)</t>
  </si>
  <si>
    <t>% CHO</t>
  </si>
  <si>
    <t>1гр углеводов — 4ккал
1гр белков — 3.8ккал
1гр жиров — 9.5ккал</t>
  </si>
  <si>
    <t>СООТНОШ</t>
  </si>
  <si>
    <t>ПОРЦИЙ/Д</t>
  </si>
  <si>
    <t>ИМЯ</t>
  </si>
  <si>
    <t>ДАТА</t>
  </si>
  <si>
    <t>БЕЛОК</t>
  </si>
  <si>
    <t>к 1</t>
  </si>
  <si>
    <t>раз в день</t>
  </si>
  <si>
    <t>Ккал</t>
  </si>
  <si>
    <t>г/день</t>
  </si>
  <si>
    <t>Расчет желаемой порции</t>
  </si>
  <si>
    <t>Белок(г)</t>
  </si>
  <si>
    <t>Жир (г)</t>
  </si>
  <si>
    <t>Рассчитайте свою суточную норму калорий:</t>
  </si>
  <si>
    <t>грамм на 1 кг сухой мышечной массы*</t>
  </si>
  <si>
    <t>ккал в 1 г</t>
  </si>
  <si>
    <t>белки</t>
  </si>
  <si>
    <t>2,2 г</t>
  </si>
  <si>
    <t>4 ккал</t>
  </si>
  <si>
    <t>жиры**</t>
  </si>
  <si>
    <t>1,8-1,88 г</t>
  </si>
  <si>
    <t>9 ккал</t>
  </si>
  <si>
    <t>углеводы</t>
  </si>
  <si>
    <t>0,22 - 0,44 г</t>
  </si>
  <si>
    <t>для наращивания мышечной массы прибавьте 500 ккал</t>
  </si>
  <si>
    <t>для жиросжигания – отнимите 500 ккал от полученного числа</t>
  </si>
  <si>
    <t>Продукт</t>
  </si>
  <si>
    <t>Бел/г</t>
  </si>
  <si>
    <t>Жир/г</t>
  </si>
  <si>
    <t>Углев/г</t>
  </si>
  <si>
    <t>Вес</t>
  </si>
  <si>
    <t>Группа</t>
  </si>
  <si>
    <t>Цель</t>
  </si>
  <si>
    <t>Питание:</t>
  </si>
  <si>
    <t>Соотношение</t>
  </si>
  <si>
    <t>Калории</t>
  </si>
  <si>
    <t>Состав</t>
  </si>
  <si>
    <t>% Белк</t>
  </si>
  <si>
    <t>%Жир</t>
  </si>
  <si>
    <t>Белк/г</t>
  </si>
  <si>
    <t xml:space="preserve">водка </t>
  </si>
  <si>
    <t xml:space="preserve">свекла </t>
  </si>
  <si>
    <t xml:space="preserve">лук репчатый </t>
  </si>
  <si>
    <t xml:space="preserve">морковь </t>
  </si>
  <si>
    <t xml:space="preserve">редис </t>
  </si>
  <si>
    <t xml:space="preserve">щавель </t>
  </si>
  <si>
    <t xml:space="preserve">кабачки </t>
  </si>
  <si>
    <t xml:space="preserve">помидор (томат) </t>
  </si>
  <si>
    <t xml:space="preserve">руккола </t>
  </si>
  <si>
    <t xml:space="preserve">капуста белокочанная </t>
  </si>
  <si>
    <t xml:space="preserve">петрушка </t>
  </si>
  <si>
    <t xml:space="preserve">капуста брокколи </t>
  </si>
  <si>
    <t xml:space="preserve">огурец </t>
  </si>
  <si>
    <t xml:space="preserve">баклажаны </t>
  </si>
  <si>
    <t xml:space="preserve">цуккини </t>
  </si>
  <si>
    <t xml:space="preserve">спаржа </t>
  </si>
  <si>
    <t xml:space="preserve">капуста цветная </t>
  </si>
  <si>
    <t xml:space="preserve">сельдерей (корень) </t>
  </si>
  <si>
    <t xml:space="preserve">лук зеленый (перо) </t>
  </si>
  <si>
    <t xml:space="preserve">сельдерей (зелень) </t>
  </si>
  <si>
    <t xml:space="preserve">капуста пекинская </t>
  </si>
  <si>
    <t xml:space="preserve">перец болгарский </t>
  </si>
  <si>
    <t xml:space="preserve">салат айсберг </t>
  </si>
  <si>
    <t xml:space="preserve">баранина </t>
  </si>
  <si>
    <t xml:space="preserve">свинина </t>
  </si>
  <si>
    <t xml:space="preserve">телятина </t>
  </si>
  <si>
    <t xml:space="preserve">кролик </t>
  </si>
  <si>
    <t xml:space="preserve">индейка </t>
  </si>
  <si>
    <t xml:space="preserve">язык говяжий </t>
  </si>
  <si>
    <t xml:space="preserve">язык свиной </t>
  </si>
  <si>
    <t xml:space="preserve">сало свиное </t>
  </si>
  <si>
    <t xml:space="preserve">лопатка свиная </t>
  </si>
  <si>
    <t xml:space="preserve">вырезка свиная </t>
  </si>
  <si>
    <t xml:space="preserve">желатин </t>
  </si>
  <si>
    <t xml:space="preserve">оливки черные </t>
  </si>
  <si>
    <t xml:space="preserve">оливки зеленые </t>
  </si>
  <si>
    <t xml:space="preserve">шампиньоны </t>
  </si>
  <si>
    <t xml:space="preserve">арахис </t>
  </si>
  <si>
    <t xml:space="preserve">грецкий орех </t>
  </si>
  <si>
    <t xml:space="preserve">орехи лесные </t>
  </si>
  <si>
    <t xml:space="preserve">бразильский орех </t>
  </si>
  <si>
    <t xml:space="preserve">семечки тыквы </t>
  </si>
  <si>
    <t xml:space="preserve">лимоны </t>
  </si>
  <si>
    <t xml:space="preserve">дыня </t>
  </si>
  <si>
    <t xml:space="preserve">мандарин </t>
  </si>
  <si>
    <t xml:space="preserve">малина </t>
  </si>
  <si>
    <t xml:space="preserve">клубника </t>
  </si>
  <si>
    <t xml:space="preserve">арбуз </t>
  </si>
  <si>
    <t xml:space="preserve">треска </t>
  </si>
  <si>
    <t xml:space="preserve">карп </t>
  </si>
  <si>
    <t xml:space="preserve">окунь </t>
  </si>
  <si>
    <t xml:space="preserve">сайра </t>
  </si>
  <si>
    <t xml:space="preserve">кефаль </t>
  </si>
  <si>
    <t xml:space="preserve">килька </t>
  </si>
  <si>
    <t xml:space="preserve">судак </t>
  </si>
  <si>
    <t xml:space="preserve">сельдь атлантическая </t>
  </si>
  <si>
    <t xml:space="preserve">скумбрия </t>
  </si>
  <si>
    <t xml:space="preserve">барабулька </t>
  </si>
  <si>
    <t xml:space="preserve">сельдь иваси </t>
  </si>
  <si>
    <t xml:space="preserve">икра красная </t>
  </si>
  <si>
    <t xml:space="preserve">горбуша </t>
  </si>
  <si>
    <t xml:space="preserve">икра минтая </t>
  </si>
  <si>
    <t xml:space="preserve">семга </t>
  </si>
  <si>
    <t xml:space="preserve">минтай </t>
  </si>
  <si>
    <t xml:space="preserve">бастурма </t>
  </si>
  <si>
    <t xml:space="preserve">масло оливковое </t>
  </si>
  <si>
    <t xml:space="preserve">кальмар </t>
  </si>
  <si>
    <t xml:space="preserve">креветки </t>
  </si>
  <si>
    <t xml:space="preserve">масло сливочное </t>
  </si>
  <si>
    <t xml:space="preserve">сыр </t>
  </si>
  <si>
    <t xml:space="preserve">сыр рикотта </t>
  </si>
  <si>
    <t xml:space="preserve">сливки 10% </t>
  </si>
  <si>
    <t xml:space="preserve">сыр раклет </t>
  </si>
  <si>
    <t xml:space="preserve">сыр моцарелла </t>
  </si>
  <si>
    <t xml:space="preserve">сыр фета 20% </t>
  </si>
  <si>
    <t xml:space="preserve">сметана 20% </t>
  </si>
  <si>
    <t xml:space="preserve">сыр пармезан </t>
  </si>
  <si>
    <t xml:space="preserve">творог 5% </t>
  </si>
  <si>
    <t xml:space="preserve">творог 9% </t>
  </si>
  <si>
    <t>укроп</t>
  </si>
  <si>
    <t>Продукты</t>
  </si>
  <si>
    <t>Белки, г</t>
  </si>
  <si>
    <t>Жиры, г</t>
  </si>
  <si>
    <t>Усвояемые углеводы, г</t>
  </si>
  <si>
    <t>7up</t>
  </si>
  <si>
    <t>Adrenalin rush</t>
  </si>
  <si>
    <t>Adrenaline nature энергетик</t>
  </si>
  <si>
    <t>Bon aqua viva</t>
  </si>
  <si>
    <t>Burn</t>
  </si>
  <si>
    <t>Kвас "Арсениевский" живой квас</t>
  </si>
  <si>
    <t>Абрикосы</t>
  </si>
  <si>
    <t>Авокадо</t>
  </si>
  <si>
    <t>Айва</t>
  </si>
  <si>
    <t>Актимель</t>
  </si>
  <si>
    <t>Алыча</t>
  </si>
  <si>
    <t>Ананас</t>
  </si>
  <si>
    <t>Апельсин</t>
  </si>
  <si>
    <t>Арбуз</t>
  </si>
  <si>
    <t>Ацидофилин</t>
  </si>
  <si>
    <t>Базилик свежий</t>
  </si>
  <si>
    <t>Баклажаны</t>
  </si>
  <si>
    <t>Балык осетровый холодного копчения</t>
  </si>
  <si>
    <t>Банан</t>
  </si>
  <si>
    <t>Баранина I категории</t>
  </si>
  <si>
    <t>Баранина II категории</t>
  </si>
  <si>
    <t>Батон нарезной</t>
  </si>
  <si>
    <t>Бекон</t>
  </si>
  <si>
    <t>Бразильский орех</t>
  </si>
  <si>
    <t>Брауни</t>
  </si>
  <si>
    <t>Брусника</t>
  </si>
  <si>
    <t>Брынза из овечьего молока</t>
  </si>
  <si>
    <t>Булки городские</t>
  </si>
  <si>
    <t>Варенье из клубники</t>
  </si>
  <si>
    <t>Варенье из сливы</t>
  </si>
  <si>
    <t>Вафли с жиросодержащей начинкой</t>
  </si>
  <si>
    <t>Вафли с фруктовой начинкой</t>
  </si>
  <si>
    <t>Вино белое Мускат</t>
  </si>
  <si>
    <t>Вино белое Рислинг</t>
  </si>
  <si>
    <t>Вино белое Семилон</t>
  </si>
  <si>
    <t>Вино белое сухое столовое</t>
  </si>
  <si>
    <t>Вино белое Шардоне</t>
  </si>
  <si>
    <t>Вино красное cухое столовое</t>
  </si>
  <si>
    <t>Вино красное Барбера</t>
  </si>
  <si>
    <t>Вино красное Зинфандел</t>
  </si>
  <si>
    <t>Вино красное Кларет</t>
  </si>
  <si>
    <t>Вино красное Лембергер</t>
  </si>
  <si>
    <t>Вино красное Мерло</t>
  </si>
  <si>
    <t>Вино красное Сира</t>
  </si>
  <si>
    <t>Виноград</t>
  </si>
  <si>
    <t>Вишня</t>
  </si>
  <si>
    <t>Говядина I категории</t>
  </si>
  <si>
    <t>Говядина II категории</t>
  </si>
  <si>
    <t>Говядина тушеная (консервы)</t>
  </si>
  <si>
    <t>Голубика</t>
  </si>
  <si>
    <t>Горбуша</t>
  </si>
  <si>
    <t>Горбуша натуральная (консервы)</t>
  </si>
  <si>
    <t>Горох лущеный</t>
  </si>
  <si>
    <t>Горошек зеленый</t>
  </si>
  <si>
    <t>Гранат</t>
  </si>
  <si>
    <t>Грейпфрут белый</t>
  </si>
  <si>
    <t>Грейпфрут красно-розовый</t>
  </si>
  <si>
    <t>Грецкий орех</t>
  </si>
  <si>
    <t>Грибы белые свежие</t>
  </si>
  <si>
    <t>Грибы белые сушеные</t>
  </si>
  <si>
    <t>Грибы лисички свежие</t>
  </si>
  <si>
    <t>Груша</t>
  </si>
  <si>
    <t>Гуси I категории</t>
  </si>
  <si>
    <t>Джем из абрикосов</t>
  </si>
  <si>
    <t>Джем(варенье)</t>
  </si>
  <si>
    <t>Дыня канталупа</t>
  </si>
  <si>
    <t>Дыня касаба</t>
  </si>
  <si>
    <t>Дыня медовая</t>
  </si>
  <si>
    <t>Желе</t>
  </si>
  <si>
    <t>Жерех</t>
  </si>
  <si>
    <t>Жир свиной топленый</t>
  </si>
  <si>
    <t>Жиры кулинарные</t>
  </si>
  <si>
    <t>Земляника</t>
  </si>
  <si>
    <t>Зефир</t>
  </si>
  <si>
    <t>Изюм</t>
  </si>
  <si>
    <t>Икра зернистая кеты</t>
  </si>
  <si>
    <t>Икра минтаевая</t>
  </si>
  <si>
    <t>Икра осетровая</t>
  </si>
  <si>
    <t>Индейки I категории</t>
  </si>
  <si>
    <t>Инжир свежий</t>
  </si>
  <si>
    <t>Инжир сушеный</t>
  </si>
  <si>
    <t>Йогурт 1,5% жирности, сладкий</t>
  </si>
  <si>
    <t>Кабачки</t>
  </si>
  <si>
    <t>Какао-порошок</t>
  </si>
  <si>
    <t>Кальмар (мясо)</t>
  </si>
  <si>
    <t>Камбала дальневосточная</t>
  </si>
  <si>
    <t>Капуста белокочанная</t>
  </si>
  <si>
    <t>Капуста Брокколи</t>
  </si>
  <si>
    <t>Капуста Брюссельская</t>
  </si>
  <si>
    <t>Капуста квашеная</t>
  </si>
  <si>
    <t>Капуста цветная</t>
  </si>
  <si>
    <t>Карамель леденцовая</t>
  </si>
  <si>
    <t>Карамель с фруктовой начинкой</t>
  </si>
  <si>
    <t>Карась</t>
  </si>
  <si>
    <t>Карп</t>
  </si>
  <si>
    <t>Картофель</t>
  </si>
  <si>
    <t>Квас "кружка и бочка" Традиционный</t>
  </si>
  <si>
    <t>Квас домашний</t>
  </si>
  <si>
    <t>Квас настоящего брожения</t>
  </si>
  <si>
    <t>Кедровый орех</t>
  </si>
  <si>
    <t>Кета соленая</t>
  </si>
  <si>
    <t>Кетчуп</t>
  </si>
  <si>
    <t>Кефир жирный</t>
  </si>
  <si>
    <t>Кефир нежирный</t>
  </si>
  <si>
    <t>Кефир таллинский</t>
  </si>
  <si>
    <t>Киви</t>
  </si>
  <si>
    <t>Килька балтийская (пресервы)</t>
  </si>
  <si>
    <t>Кинза свежая</t>
  </si>
  <si>
    <t>Китайская капуста</t>
  </si>
  <si>
    <t>Клубника</t>
  </si>
  <si>
    <t>Клюква</t>
  </si>
  <si>
    <t>Кока-Кола</t>
  </si>
  <si>
    <t>Колбаса вареная говяжья</t>
  </si>
  <si>
    <t>Колбаса вареная диабетическая</t>
  </si>
  <si>
    <t>Колбаса вареная диетическая</t>
  </si>
  <si>
    <t>Колбаса вареная любительская</t>
  </si>
  <si>
    <t>Колбаса вареная молочная</t>
  </si>
  <si>
    <t>Колбаса вареная отдельная</t>
  </si>
  <si>
    <t>Колбаса полукопченая украинская</t>
  </si>
  <si>
    <t>Колбаса сырокопченая московская</t>
  </si>
  <si>
    <t>Компот из вишни</t>
  </si>
  <si>
    <t>Компот из слив</t>
  </si>
  <si>
    <t>Компот из яблок</t>
  </si>
  <si>
    <t>Конина I категории</t>
  </si>
  <si>
    <t>Консервы овощные - горошек зеленый</t>
  </si>
  <si>
    <t>Консервы овощные - икра из баклажан</t>
  </si>
  <si>
    <t>Консервы овощные - икра из кабачков</t>
  </si>
  <si>
    <t>Консервы овощные - перец, фаршированный овощами</t>
  </si>
  <si>
    <t>Консервы овощные - свекла натуральная</t>
  </si>
  <si>
    <t>Консервы овощные - томаты в собственном соку</t>
  </si>
  <si>
    <t>Консервы овощные - томаты дробленые</t>
  </si>
  <si>
    <t>Консервы овощные - томаты с кожицей</t>
  </si>
  <si>
    <t>Консервы овощные- кукуруза</t>
  </si>
  <si>
    <t>Конфеты молочные</t>
  </si>
  <si>
    <t>Конфеты помадные</t>
  </si>
  <si>
    <t>Корень сельдерея</t>
  </si>
  <si>
    <t>Крахмал картофельный</t>
  </si>
  <si>
    <t>Креветки</t>
  </si>
  <si>
    <t>Круасан обычный</t>
  </si>
  <si>
    <t>Круасан с сыром</t>
  </si>
  <si>
    <t>Круасан яблочный</t>
  </si>
  <si>
    <t>Крупа гречневая продел</t>
  </si>
  <si>
    <t>Крупа гречневая ядрица</t>
  </si>
  <si>
    <t>Крупа кукурузная</t>
  </si>
  <si>
    <t>Крупа манная</t>
  </si>
  <si>
    <t>Крупа овсяная</t>
  </si>
  <si>
    <t>Крупа перловая</t>
  </si>
  <si>
    <t>Крупа пшеничная</t>
  </si>
  <si>
    <t>Крупа пшено</t>
  </si>
  <si>
    <t>Крупа рисовая</t>
  </si>
  <si>
    <t>Крупа ячневая</t>
  </si>
  <si>
    <t>Крыжовник</t>
  </si>
  <si>
    <t>Кумыс</t>
  </si>
  <si>
    <t>Курага</t>
  </si>
  <si>
    <t>Куры I категории</t>
  </si>
  <si>
    <t>Куры II категории</t>
  </si>
  <si>
    <t>Лаваш</t>
  </si>
  <si>
    <t>Лайм</t>
  </si>
  <si>
    <t>Лещ</t>
  </si>
  <si>
    <t>Лимон</t>
  </si>
  <si>
    <t>Лобстер</t>
  </si>
  <si>
    <t>Лосось сырой</t>
  </si>
  <si>
    <t>Лук зеленый (перо)</t>
  </si>
  <si>
    <t>Лук репчатый</t>
  </si>
  <si>
    <t>Майонез "Провансаль"</t>
  </si>
  <si>
    <t>Макаронные изделия высшего сорта</t>
  </si>
  <si>
    <t>Макрорус</t>
  </si>
  <si>
    <t>Малина</t>
  </si>
  <si>
    <t>Манго</t>
  </si>
  <si>
    <t>Мандарин</t>
  </si>
  <si>
    <t>Маракуйя</t>
  </si>
  <si>
    <t>Мармелад фруктовый</t>
  </si>
  <si>
    <t>Масло коровье топленое</t>
  </si>
  <si>
    <t>Масло подсолнечное, кукурузное, хлопковое, рафинированное</t>
  </si>
  <si>
    <t>Масло сливочное бутербродное</t>
  </si>
  <si>
    <t>Масло сливочное крестьянское</t>
  </si>
  <si>
    <t>Масло сливочное любительское</t>
  </si>
  <si>
    <t>Масло сливочное несоленое</t>
  </si>
  <si>
    <t>Масса творожная "Рузская"</t>
  </si>
  <si>
    <t>Мед натуральный</t>
  </si>
  <si>
    <t>Меланж</t>
  </si>
  <si>
    <t>Мидии</t>
  </si>
  <si>
    <t>Миндальный орех</t>
  </si>
  <si>
    <t>Минтай</t>
  </si>
  <si>
    <t>Мойва весенняя</t>
  </si>
  <si>
    <t>Мойва осенняя</t>
  </si>
  <si>
    <t>Молоко коровье белковое</t>
  </si>
  <si>
    <t>Молоко коровье пастеризованное</t>
  </si>
  <si>
    <t>Молоко коровье топленое</t>
  </si>
  <si>
    <t>Молоко сгущенное с сахаром</t>
  </si>
  <si>
    <t>Молоко сгущенное стерилизованное</t>
  </si>
  <si>
    <t>Молоко сухое цельное</t>
  </si>
  <si>
    <t>Морковка по корейски</t>
  </si>
  <si>
    <t>Морковь красная</t>
  </si>
  <si>
    <t>Мороженное сливочное</t>
  </si>
  <si>
    <t>Мороженое пломбир (48 копеек)</t>
  </si>
  <si>
    <t>Мороженое молочное</t>
  </si>
  <si>
    <t>Морс</t>
  </si>
  <si>
    <t>Морская капуста</t>
  </si>
  <si>
    <t>Мука пшеничная 1-го сорта</t>
  </si>
  <si>
    <t>Мука пшеничная 2-го сорта</t>
  </si>
  <si>
    <t>Мука пшеничная высшего сорта</t>
  </si>
  <si>
    <t>Мякоть кокоса, сырая</t>
  </si>
  <si>
    <t>Мясо кролика</t>
  </si>
  <si>
    <t>Напитки из дистилированного спирта (водка, джин, ром, виски)</t>
  </si>
  <si>
    <t>Нототения</t>
  </si>
  <si>
    <t>Облепиха</t>
  </si>
  <si>
    <t>Овсяные хлопья (геркулес)</t>
  </si>
  <si>
    <t>Огурцы</t>
  </si>
  <si>
    <t>Окунь морской</t>
  </si>
  <si>
    <t>Окунь речной</t>
  </si>
  <si>
    <t>Орехи арахис</t>
  </si>
  <si>
    <t>Орехи кешью</t>
  </si>
  <si>
    <t>Орехи макадамия</t>
  </si>
  <si>
    <t>Орехи пекан</t>
  </si>
  <si>
    <t>Орехи фисташки</t>
  </si>
  <si>
    <t>Орехи фундук</t>
  </si>
  <si>
    <t>Осетр</t>
  </si>
  <si>
    <t>Отруби овсяные</t>
  </si>
  <si>
    <t>Отруби пшеничные</t>
  </si>
  <si>
    <t>Памело</t>
  </si>
  <si>
    <t>Папайя</t>
  </si>
  <si>
    <t>Пастила</t>
  </si>
  <si>
    <t>Перец сладкий желтый</t>
  </si>
  <si>
    <t>Перец сладкий зеленый</t>
  </si>
  <si>
    <t>Перец сладкий красный</t>
  </si>
  <si>
    <t>Персик</t>
  </si>
  <si>
    <t>Петрушка (зелень)</t>
  </si>
  <si>
    <t>Печень говяжья</t>
  </si>
  <si>
    <t>Печень гусиная</t>
  </si>
  <si>
    <t>Печень куриная</t>
  </si>
  <si>
    <t>Печень трески (консервы)</t>
  </si>
  <si>
    <t>Печень утиная</t>
  </si>
  <si>
    <t>Печенье затяжное</t>
  </si>
  <si>
    <t>Печенье сахарное</t>
  </si>
  <si>
    <t>Пиво (средние значения)</t>
  </si>
  <si>
    <t>Пиво Budweiser Pale Lager (5%) *</t>
  </si>
  <si>
    <t>Пиво Budwiser Light Lager (4,2%) *</t>
  </si>
  <si>
    <t>Пиво Corona Extra Pale Lager (4,6%) *</t>
  </si>
  <si>
    <t>Пиво Corona Light Pale Lager (3,2%) *</t>
  </si>
  <si>
    <t>Пиво Foster's Lager (5%) *</t>
  </si>
  <si>
    <t>Пиво Grolsch Premium Lager (5%) *</t>
  </si>
  <si>
    <t>Пиво Guiness Draught (4%) *</t>
  </si>
  <si>
    <t>Пиво Guiness Extra Stout (6%) *</t>
  </si>
  <si>
    <t>Пиво Heineken (5%) *</t>
  </si>
  <si>
    <t>Пиво Miller Genuin Draft Pale Lager (4,7%) *</t>
  </si>
  <si>
    <t>Пиво Miller Lite Pale Lager (4,2%) *</t>
  </si>
  <si>
    <t>Пиво Newcastle Brown Ale *</t>
  </si>
  <si>
    <t>Пиво Stella Artois *</t>
  </si>
  <si>
    <t>Пирожное белко-сбивное</t>
  </si>
  <si>
    <t>Пирожное бисквитное с фруктовой начинкой</t>
  </si>
  <si>
    <t>Плавленный сыр советский</t>
  </si>
  <si>
    <t>Плавленый сыр "Новый" 30% жирности</t>
  </si>
  <si>
    <t>Повидло яблочное</t>
  </si>
  <si>
    <t>Помело</t>
  </si>
  <si>
    <t>помидоры вяленые</t>
  </si>
  <si>
    <t>Помидоры вяленые в масле</t>
  </si>
  <si>
    <t>Помидоры желтые</t>
  </si>
  <si>
    <t>Помидоры красные, спелые</t>
  </si>
  <si>
    <t>Помидоры оранжевые</t>
  </si>
  <si>
    <t>Пончики</t>
  </si>
  <si>
    <t>Пончики с шоколадом</t>
  </si>
  <si>
    <t>Почки говяжьи</t>
  </si>
  <si>
    <t>Простокваша обыкновенная</t>
  </si>
  <si>
    <t>Пряники заварные</t>
  </si>
  <si>
    <t>Путассу</t>
  </si>
  <si>
    <t>Ревень (черешки)</t>
  </si>
  <si>
    <t>Редис</t>
  </si>
  <si>
    <t>Репа</t>
  </si>
  <si>
    <t>Руккола</t>
  </si>
  <si>
    <t>Рябина черноплодная</t>
  </si>
  <si>
    <t>Ряженка 6% жирности</t>
  </si>
  <si>
    <t>Сазан азовский</t>
  </si>
  <si>
    <t>Сайра в масле (консервы)</t>
  </si>
  <si>
    <t>Сайра средняя</t>
  </si>
  <si>
    <t>Салат</t>
  </si>
  <si>
    <t>Салат Айсберг</t>
  </si>
  <si>
    <t>Сардельки говяжьи</t>
  </si>
  <si>
    <t>Сардельки свиные</t>
  </si>
  <si>
    <t>Сардина океаническая</t>
  </si>
  <si>
    <t>Сардины атлантические в масле (консервы)</t>
  </si>
  <si>
    <t>Сахар-песок</t>
  </si>
  <si>
    <t>Свекла</t>
  </si>
  <si>
    <t>Свинина жирная</t>
  </si>
  <si>
    <t>Свинина мясная</t>
  </si>
  <si>
    <t>Сдоба обыкновенная</t>
  </si>
  <si>
    <t>Сельдерей свежий</t>
  </si>
  <si>
    <t>Сельдь жирная</t>
  </si>
  <si>
    <t>Сельдь нежирная</t>
  </si>
  <si>
    <t>Сельдь среднесоленая</t>
  </si>
  <si>
    <t>Семечки подсолнечные</t>
  </si>
  <si>
    <t>Семечки тыквенные</t>
  </si>
  <si>
    <t>Скумбрия атлантическая</t>
  </si>
  <si>
    <t>Скумбрия холодного копчения</t>
  </si>
  <si>
    <t>Слива садовая</t>
  </si>
  <si>
    <t>Сливки 10% жирности</t>
  </si>
  <si>
    <t>Сливки 20% жирности</t>
  </si>
  <si>
    <t>Сливки 25% жирности</t>
  </si>
  <si>
    <t>Сливки 35% жирности</t>
  </si>
  <si>
    <t>Сметана 10% жирности</t>
  </si>
  <si>
    <t>Сметана 20% жирности</t>
  </si>
  <si>
    <t>Сметана 30% жирности</t>
  </si>
  <si>
    <t>Смородина белая</t>
  </si>
  <si>
    <t>Смородина красная</t>
  </si>
  <si>
    <t>Смородина черная</t>
  </si>
  <si>
    <t>Сок томатный</t>
  </si>
  <si>
    <t>Сок абрикосовый</t>
  </si>
  <si>
    <t>Сок апельсиновый</t>
  </si>
  <si>
    <t>Сок виноградный</t>
  </si>
  <si>
    <t>Сок вишневый нектар</t>
  </si>
  <si>
    <t>Сок гранатовый</t>
  </si>
  <si>
    <t>Сок грейпфрут</t>
  </si>
  <si>
    <t>Сок мандариновый</t>
  </si>
  <si>
    <t>сок морковный</t>
  </si>
  <si>
    <t>Сок мультифруктовый</t>
  </si>
  <si>
    <t>Сок персиковый</t>
  </si>
  <si>
    <t>Сок сливовый</t>
  </si>
  <si>
    <t>Сок яблочный</t>
  </si>
  <si>
    <t>Сосиски молочные</t>
  </si>
  <si>
    <t>Соус горчица с белым вином</t>
  </si>
  <si>
    <t>Соус для пельменей (Calve)</t>
  </si>
  <si>
    <t>Соус карри</t>
  </si>
  <si>
    <t>Соус карри тикка масала (Лойд Гроссман)</t>
  </si>
  <si>
    <t>Соус сырный (Keco)</t>
  </si>
  <si>
    <t>Соус хрен</t>
  </si>
  <si>
    <t>Спаржа</t>
  </si>
  <si>
    <t>Спрайт</t>
  </si>
  <si>
    <t>Ставрида</t>
  </si>
  <si>
    <t>Ставрида в масле (консервы)</t>
  </si>
  <si>
    <t>Судак</t>
  </si>
  <si>
    <t>Сухари сливочные</t>
  </si>
  <si>
    <t>Сыр пармезан</t>
  </si>
  <si>
    <t>Сыр Бри</t>
  </si>
  <si>
    <t>Сыр Гауда</t>
  </si>
  <si>
    <t>Сыр голландский брусковый</t>
  </si>
  <si>
    <t>Сыр Горгонзола</t>
  </si>
  <si>
    <t>Сыр Камабер</t>
  </si>
  <si>
    <t>Сыр костромской</t>
  </si>
  <si>
    <t>Сыр литовский</t>
  </si>
  <si>
    <t>Сыр Маздам</t>
  </si>
  <si>
    <t>Сыр моцарелла</t>
  </si>
  <si>
    <t>Сыр пошехонский</t>
  </si>
  <si>
    <t>Сыр прибалтийский</t>
  </si>
  <si>
    <t>Сыр российский</t>
  </si>
  <si>
    <t>Сыр советский</t>
  </si>
  <si>
    <t>Сыр Фета</t>
  </si>
  <si>
    <t>Сыр Чеддер</t>
  </si>
  <si>
    <t>Сыр Эдам</t>
  </si>
  <si>
    <t>Сырки творожные детские</t>
  </si>
  <si>
    <t>Творог жирный</t>
  </si>
  <si>
    <t>Творог нежирный</t>
  </si>
  <si>
    <t>Творог обезжиренный "Рузский"</t>
  </si>
  <si>
    <t>Творог полужирный</t>
  </si>
  <si>
    <t>Телятина I категории</t>
  </si>
  <si>
    <t>Томатный сок</t>
  </si>
  <si>
    <t>Треска</t>
  </si>
  <si>
    <t>Тыква</t>
  </si>
  <si>
    <t>Утки I категории</t>
  </si>
  <si>
    <t>Фанта</t>
  </si>
  <si>
    <t>Фасоль</t>
  </si>
  <si>
    <t>Фасоль белая "Борлотти"</t>
  </si>
  <si>
    <t>Фасоль белая "Каннеллини"</t>
  </si>
  <si>
    <t>Фасоль зеленая</t>
  </si>
  <si>
    <t>Фасоль красная "Ред Кидни"</t>
  </si>
  <si>
    <t>Форель</t>
  </si>
  <si>
    <t>Хек серебристый</t>
  </si>
  <si>
    <t>Хлеб пшеничный из муки 1-го сорта</t>
  </si>
  <si>
    <t>Хлеб пшеничный из муки высшего сорта</t>
  </si>
  <si>
    <t>Хлеб ржаной из сеяной муки</t>
  </si>
  <si>
    <t>Хлеб столовый из ржано-пшеничной муки</t>
  </si>
  <si>
    <t>Хурма американская</t>
  </si>
  <si>
    <t>Хурма японская</t>
  </si>
  <si>
    <t>Циплята-бройлеры II категории</t>
  </si>
  <si>
    <t>Цуккини</t>
  </si>
  <si>
    <t>Цыплята-бройлеры I категории</t>
  </si>
  <si>
    <t>Черешня</t>
  </si>
  <si>
    <t>Черника</t>
  </si>
  <si>
    <t>Чернослив</t>
  </si>
  <si>
    <t>Чеснок</t>
  </si>
  <si>
    <t>Шампиньоны</t>
  </si>
  <si>
    <t>Шелковица (плоды)</t>
  </si>
  <si>
    <t>Шиповник свежий</t>
  </si>
  <si>
    <t>Шиповник сухой</t>
  </si>
  <si>
    <t>Шоколад молочный</t>
  </si>
  <si>
    <t>Шпинат</t>
  </si>
  <si>
    <t>Шпроты в масле (консервы)</t>
  </si>
  <si>
    <t>Щавель</t>
  </si>
  <si>
    <t>Щербет</t>
  </si>
  <si>
    <t>Щука</t>
  </si>
  <si>
    <t>Эклер в шоколаде</t>
  </si>
  <si>
    <t>Эклеры с творожной начинкой</t>
  </si>
  <si>
    <t>Эклеры со сгущенкой</t>
  </si>
  <si>
    <t>Энергетический напиток "red bull"</t>
  </si>
  <si>
    <t>Юбилейное утреннее энергии на 4 часа (печенье)</t>
  </si>
  <si>
    <t>Юбилейное шоколадное с глазурью (печенье)</t>
  </si>
  <si>
    <t>Яблоки (средние значения)</t>
  </si>
  <si>
    <t>Яблоки голден</t>
  </si>
  <si>
    <t>Яблоки гренни смит</t>
  </si>
  <si>
    <t>Яблоки ред делишес</t>
  </si>
  <si>
    <t>Яблочный штрудель</t>
  </si>
  <si>
    <t>Язык говяжий</t>
  </si>
  <si>
    <t>Яичная лапша</t>
  </si>
  <si>
    <t>Яичный порошок</t>
  </si>
  <si>
    <t>Яйца куриные</t>
  </si>
  <si>
    <t>Яйца перепелиные</t>
  </si>
  <si>
    <t>Яйцо белок</t>
  </si>
  <si>
    <t>Яйцо желток</t>
  </si>
  <si>
    <t>Кокосовая мука</t>
  </si>
  <si>
    <t>Псиллиум</t>
  </si>
  <si>
    <t>ЛИСТ РАСЧЕТА РЕЦЕПТОВ</t>
  </si>
  <si>
    <t>ПРОДУКТ</t>
  </si>
  <si>
    <t>ВЕС</t>
  </si>
  <si>
    <t>ГРАММ</t>
  </si>
  <si>
    <t>ВЕС (Г)</t>
  </si>
  <si>
    <t>БЕЛКИ</t>
  </si>
  <si>
    <t>ЖИРЫ</t>
  </si>
  <si>
    <t>УГЛЕВОДЫ</t>
  </si>
  <si>
    <t>ИЗ ТАБЛ. РАСЧЕТА</t>
  </si>
  <si>
    <t>ОБЩЕЕ ЗНАЧЕНИЕ НА 100г</t>
  </si>
  <si>
    <t>Чтобы узнать, сколько килокалорий, белков, жиров и углеводов в сложном блюде, надо вспомнить простое правило пропорции — равенства двух отношений:</t>
  </si>
  <si>
    <t>общая калорийность блюда / вес блюда = калорийность одной порции / 100 г.</t>
  </si>
  <si>
    <t>Из этой пропорции получаем универсальную формулу для расчёта калорийности блюда:</t>
  </si>
  <si>
    <t>общая калорийность блюда * 100 / вес блюда = калорийность в 100 г.</t>
  </si>
  <si>
    <t>Как это работает на примере таблицы:</t>
  </si>
  <si>
    <t>2 318,05 * 100 / 1 345 = 172,3.</t>
  </si>
  <si>
    <t>В 100 г салата оливье, приготовленного в точном соответствии с рецептом, 172,3 ккал. Эта формула подходит также для расчёта содержания макронутриентов. Только вместо общей калорийности надо подставить общее число белков, жиров или углеводов, содержащихся в блюде. Например:</t>
  </si>
  <si>
    <t>93,84 * 100 / 1 345 = 6,9 г белка на 100 г салата;</t>
  </si>
  <si>
    <t>178,73 * 100 / 1 345 = 13,3 г жира на 100 г салата;</t>
  </si>
  <si>
    <t>77,19 * 100 / 1 345 = 5,8 г углеводов на 100 г салата.</t>
  </si>
  <si>
    <t>ОБЩ Ккал</t>
  </si>
  <si>
    <t>Ккал на порцию</t>
  </si>
  <si>
    <t>грамм</t>
  </si>
  <si>
    <t>ФРУКТ</t>
  </si>
  <si>
    <t>ЯГОДЫ</t>
  </si>
  <si>
    <t>ЗЕЛЕНЬ</t>
  </si>
  <si>
    <t>ОВОЩИ</t>
  </si>
  <si>
    <t>МЯСО</t>
  </si>
  <si>
    <t>РЫБА</t>
  </si>
  <si>
    <t>СПИРТ</t>
  </si>
  <si>
    <t>КРУПА</t>
  </si>
  <si>
    <t>ГРИБЫ</t>
  </si>
  <si>
    <t>ОРЕХИ</t>
  </si>
  <si>
    <t>ДОБАВКИ</t>
  </si>
  <si>
    <t>МАСЛО/ЖИР</t>
  </si>
  <si>
    <t>МОЛОЧКА</t>
  </si>
  <si>
    <t>МУКА</t>
  </si>
  <si>
    <t>ГАСТРОНОМИЯ</t>
  </si>
  <si>
    <t>ЯЙЦА</t>
  </si>
  <si>
    <t>ГОТОВЫЕ РЕЦЕПТЫ</t>
  </si>
  <si>
    <t>КОКОСОВЫЕ БУЛОЧКИ</t>
  </si>
  <si>
    <t>Низкоуглеводные Кето Булочки
Время подготовки
10 минут
Время приготовления
30 минут
Общее время
40 минут
Тип рецепта: Булочки
Количество порций: 16
Ингредиенты
Яйца - 8
Вода - 1 +1/2 стакана
Масло сливочное, растопленное - 6 столовых ложек
Кокосовая мука - 1 стакан
Псиллиум - 4 столовые ложки
Сода - 1 чайная ложка
Укус яблочный, нефильтрованный - 1 столовая ложка
Соль розовая гималайская или морская - 1 чайная ложка
Чеснок, порошок - 1 чайная ложка
Кунжут - для посыпки
Способ проготовления
Разогреваем духовку до 175С.
В глубокой миске смешиваем яйца, воду и масло.
Добавляем соль и чеснок. Опять мешаем.
Добавляем кокосовую муку, псиллиум, соду и укусу. Тщательно перемешиваем до однородной консистенции.
Лепим руками небольшие шарики. Чтобы тесто не прилипало к рукам - слегка смазываем их маслом
Посыпаем булочки кунжутом. Выкладываем на противень и выпекаем в разогретой духовке 30-60 минут.
Примечание
* Вы можете добавить в тесто любые специи на свой вкус.</t>
  </si>
  <si>
    <t>РУЛЕТ ИЗ ИНДЕЙКИ</t>
  </si>
  <si>
    <t>100 г миндальной муки
60 г псиллиум
16 г пекарского порошка
6 яиц
250 г сливочного греческого йогурта 10%
Сыпанул в тесто немного дареных семечек
Выпекал при 180° один час
КБЖУ всей булки
1160/105/66/27</t>
  </si>
  <si>
    <t>Миндальная мука</t>
  </si>
  <si>
    <t>Миндальный хлеб</t>
  </si>
  <si>
    <t xml:space="preserve">Куриные бедра </t>
  </si>
  <si>
    <t>миндальное печенье</t>
  </si>
  <si>
    <t>100 г. миндальной муки</t>
  </si>
  <si>
    <t>100 г сливочного масла</t>
  </si>
  <si>
    <t>1 яйцо</t>
  </si>
  <si>
    <t>смешать, выпекать 10 мин т.180С</t>
  </si>
  <si>
    <t>Миндальное печенье</t>
  </si>
  <si>
    <t>МАЙОНЕЗ</t>
  </si>
  <si>
    <t>0,5-1 дл оливкового масла Extra Virgin</t>
  </si>
  <si>
    <t>1-1,5 дл нейтрального кокосового масла</t>
  </si>
  <si>
    <t>1 чайная ложка дижонской горчицы (можно использовать русскую горчицу, или другую с минимумом добавленного сахара)</t>
  </si>
  <si>
    <t>1 ст. ложка белого винного уксуса, или лимонного сока</t>
  </si>
  <si>
    <t>Соль и перец по вкусу</t>
  </si>
  <si>
    <t>Для приготовления майонеза яйцо и оливковое масло должны быть комнатной температуры. Поставьте кокосовое масло растапливаться в теплую, но не горячую, водяную баню.</t>
  </si>
  <si>
    <t>Взбейте яйцо — белок и желток — с горчицей и уксусом (или лимонным соком). Добавьте соль и перец.</t>
  </si>
  <si>
    <t>Осторожно — очень тонкой струйкой — добавьте оливковое масло, продолжая взбивать венчиком, или погружным миксером. После этого можно уже немного смелее начать добавлять кокосовое масло. Оно должно быть чуть теплым, чтобы сохранять жидкую форму, но не горячим — 26-28 градусов. Продолжайте взбивать миксером. Когда вольёте все  масло, пробейте еще секунд 10 и майонез готов.</t>
  </si>
  <si>
    <t>Пропорцию оливкового и кокосового масла можно менять — чем больше кокосового масла, тем более нейтральным будет вкус майонеза. Вместо оливкового масла можно использовать льняное, авокадо или рапсовое холодного отжима — каждое из этих масел придаст майонезу свой вкусовой оттенок. Но принцип остается прежним — сначала вливаем растительное масло, потом кокосовое. Наверное, можно сделать майонез и на двух желтках, вместо цельного яйца.</t>
  </si>
  <si>
    <t>Хранить домашний майонез надо в холодильнике. Он не застывает, как обычное кокосовое масло, но в зависимости от пропорции растительного и кокосового масла может  получиться более, или менее густым. Если получится слишком густым, то перед подачей на стол достаньте его заранее из холодильника, чтобы он достиг комнатной температуры.</t>
  </si>
  <si>
    <t>ИНГРЕДИЕНТЫ</t>
  </si>
  <si>
    <t>70 г кримчиза</t>
  </si>
  <si>
    <t>100 г чищенных креветок</t>
  </si>
  <si>
    <t>резаный укроп</t>
  </si>
  <si>
    <t>щепотка шафрана</t>
  </si>
  <si>
    <t>соль, перец по вкусу</t>
  </si>
  <si>
    <t>ПОШАГОВЫЙ РЕЦЕПТ ПРИГОТОВЛЕНИЯ</t>
  </si>
  <si>
    <t>Шаг 1</t>
  </si>
  <si>
    <t>Креветки почистить и порезать, оставив 2–3 нерезаных для украшения.</t>
  </si>
  <si>
    <t>Шаг 2</t>
  </si>
  <si>
    <t>Бульон довести до кипения, добавить шафран, распустить в бульоне сливочный сыр, приправить по вкусу, положить порезанные креветки, проварить 2–3 минуты, добавить мелко рубленный укроп (только веточки) и снять с огня.</t>
  </si>
  <si>
    <t>Шаг 3</t>
  </si>
  <si>
    <t>Дать постоять 5–10 минут и подавать, украсив целыми креветками.</t>
  </si>
  <si>
    <t>крем-суп из креветок и сливочного сыра</t>
  </si>
  <si>
    <t>соль</t>
  </si>
  <si>
    <t>МУСАКА</t>
  </si>
  <si>
    <t>1 средний кочан цветной капусты</t>
  </si>
  <si>
    <t>250 - 300 г говяжьего фарша (или 50/50)</t>
  </si>
  <si>
    <t>2 средних луковицы</t>
  </si>
  <si>
    <t>2 зубчика чеснока</t>
  </si>
  <si>
    <t>4-5 яиц</t>
  </si>
  <si>
    <t>0,5 л молока</t>
  </si>
  <si>
    <t>перец  по желанию</t>
  </si>
  <si>
    <t>молотая паприка</t>
  </si>
  <si>
    <t>петрушка свежая или сушеная</t>
  </si>
  <si>
    <t>растительное или топленое масло для обжарки</t>
  </si>
  <si>
    <t>50 г сливочного масла</t>
  </si>
  <si>
    <t>сухари панировочные для посыпки</t>
  </si>
  <si>
    <t>Разогреть духовку до 200° C Лук мелко порезать, спассеровать на растительном масле. Добавить фарш, обжарить вместе с луком, помешивая, до получения мелких комочков. Посолить, поперчить, добавить паприку, чеснок и петрушку. Накрыть крышкой и потушить на небольшом огне минут 20.</t>
  </si>
  <si>
    <t>За это время цветную капусту разделить на крупные кочешки и бланшировать минут 5 в подсоленной воде. Форму для запекания смазать сливочным маслом, обсыпать панировочными сухарями.</t>
  </si>
  <si>
    <t>Остывшие бланшированные кочешки цветной капусты разделить на более мелкие, половину выложить на дно формы, на них распределить подготовленный фарш, а поверх него выложить остатки цветной капусты. Молоко смешать с яйцами, посолить, вылить в форму, посыпать сухарями, сверху распределить кусочки сливочного масла.</t>
  </si>
  <si>
    <t>Поставить форму в духовку на средний уровень на 40 мин. — содержимое должно запечься и подрумяниться. Вынуть мусаку из духовки и дать слегка остыть, прежде чeм резать и подавать — иначе она будет разваливаться.</t>
  </si>
  <si>
    <t>Посыпать форму и верх мусаки панировочными сухарями — опционально, вполне можно обойтись и без них, тогда получится совсем диетическое блюдо.  Обязательно дать постоять минут 5-7 после того, как вынете из духовки — тогда легко можно нарезать мусаку на порционные куски.</t>
  </si>
  <si>
    <t>МУСАКА С БАКЛАЖАНАМИ</t>
  </si>
  <si>
    <t>сухой орегано – 1 ст. л.</t>
  </si>
  <si>
    <t>соль, перец</t>
  </si>
  <si>
    <t>небольшие баклажаны – 4 шт.</t>
  </si>
  <si>
    <t>помидоры – 4 шт.</t>
  </si>
  <si>
    <t>чеснок – 2 зубчика</t>
  </si>
  <si>
    <t>баранина без костей – 600 г</t>
  </si>
  <si>
    <t>оливковое масло – 150 мл</t>
  </si>
  <si>
    <t>луковицы – 2 шт.</t>
  </si>
  <si>
    <t>Баклажаны вымыть и нарезать вдоль пластинками толщиной 1 см. Присыпать солью и оставить на 10 мин.</t>
  </si>
  <si>
    <t>Баранину измельчить в мясорубке. Лук и чеснок очистить, мелко нарезать. Помидоры ошпарить кипятком, снять кожицу, мякоть порезать небольшими кубиками.</t>
  </si>
  <si>
    <t>Разогреть в сковороде 3 ст. л. оливкового масла, обжарить лук и чеснок, 4 мин. Добавить бараний фарш. Готовить на сильном огне 5 мин., разминая мясо вилкой. Уменьшить огонь, посолить, поперчить. Добавить орегано и помидоры, перемешать и тушить без крышки 10 мин.</t>
  </si>
  <si>
    <t>Баклажаны промыть теплой водой, обсушить бумажными салфетками. В чистой сковороде разогреть 1–2 ст. л. масла. Порциями, подливая при необходимости масло, обжаривать баклажаны по 2 мин. с каждой стороны. Готовые баклажаны выкладывать на бумажные салфетки, чтобы впитался лишний жир.</t>
  </si>
  <si>
    <t>Разогреть духовку до 180°С. Форму для запекания смазать маслом. Баклажаны разделить на 3 равные части. На дно формы выложить ровным слоем треть обжаренных баклажанов, на них поместить половину подготовленного фарша, затем второй слой баклажанов и оставшийся фарш.</t>
  </si>
  <si>
    <t>Накрыть оставшимися баклажанами. Поставить в духовку, запекать 35 мин.</t>
  </si>
  <si>
    <t>1 красная луковица</t>
  </si>
  <si>
    <t>немного тертого сыра для верха</t>
  </si>
  <si>
    <t>1 ст.л. измельченного укропа</t>
  </si>
  <si>
    <t>растительное масло</t>
  </si>
  <si>
    <t>соль, черный перец</t>
  </si>
  <si>
    <t>Луковицу измельчить. Обжарить вместе с фаршем 10 мин, разминая комки. Добавить укроп. Посолить, поперчить по вкусу.</t>
  </si>
  <si>
    <t>Смешать в миске помидоры с соком и измельченный перчик чили. Посолить поперчить по вкусу. Добавить к фаршу. Перемешать.</t>
  </si>
  <si>
    <t>Смазать форму для запекания растительным маслом. Выложить 4 листа для лазаньи, чтоб они немного находили друг на друга. Промазать частью фарша с соусом. Снова повторить с листами. На последний слой листов выложить начинку и посыпать сыром.</t>
  </si>
  <si>
    <t>Запекать в разогретой духовке при 200 градусов 40 мин.</t>
  </si>
  <si>
    <t>Лазанья</t>
  </si>
  <si>
    <t>16 листов для лазаньи из кабачка, цуккини или баклажана</t>
  </si>
  <si>
    <t xml:space="preserve"> </t>
  </si>
  <si>
    <t>Ингредиенты для "Горшочки с овощами и говядиной":</t>
  </si>
  <si>
    <t>Говядина— 500 г</t>
  </si>
  <si>
    <t>Лук репчатый— 3 шт</t>
  </si>
  <si>
    <t>Морковь— 2 шт</t>
  </si>
  <si>
    <t>Шампиньоны— 200 г</t>
  </si>
  <si>
    <t>Сало— 200 г</t>
  </si>
  <si>
    <t>Масло сливочное— 4 ч. л.</t>
  </si>
  <si>
    <t>Соль(для блюда и для "крышки" - по вкусу)</t>
  </si>
  <si>
    <t>Перец черный</t>
  </si>
  <si>
    <t>Петрушка</t>
  </si>
  <si>
    <t>Укроп</t>
  </si>
  <si>
    <t>Вода</t>
  </si>
  <si>
    <t>шампиньоны (свежие или консервированные)</t>
  </si>
  <si>
    <t>лук</t>
  </si>
  <si>
    <t>сыр ( по желанию)</t>
  </si>
  <si>
    <t>сметана</t>
  </si>
  <si>
    <t>перец</t>
  </si>
  <si>
    <t>Кол-во порций</t>
  </si>
  <si>
    <t>6 горшочков объемом 200 мл</t>
  </si>
  <si>
    <t>Приготовление</t>
  </si>
  <si>
    <t>Лук мелко покрошить</t>
  </si>
  <si>
    <t>Грибы нарезать и обжарить с луком до готовности минут 10-15.</t>
  </si>
  <si>
    <t>Сыр натереть на крупной терке.</t>
  </si>
  <si>
    <t>Выложить массу в горшочки, посыпать сыром. Крышкой не закрывать .Выпекать при температуре 180 градусов 30 минут.</t>
  </si>
  <si>
    <t>фарш</t>
  </si>
  <si>
    <t>Фарш с грибами в горшочках</t>
  </si>
  <si>
    <t>Фарш обжарить</t>
  </si>
  <si>
    <t>добавить сметану и довести до кипения.</t>
  </si>
  <si>
    <t>Добавить фарш перемешать и снять с огня.</t>
  </si>
  <si>
    <t>Мясо говяжье - 650 гр., сметана 15% - 100 гр., средняя луковица, приправа для мяса, соль.</t>
  </si>
  <si>
    <t>Говядина в сметане</t>
  </si>
  <si>
    <t>ИНТГРИДИЕНТЫ</t>
  </si>
  <si>
    <t>Гарнир?</t>
  </si>
  <si>
    <t>1 небольшой кочан молодой капусты</t>
  </si>
  <si>
    <t>2 желтка</t>
  </si>
  <si>
    <t>2 ст. л. сметаны</t>
  </si>
  <si>
    <t>топленое масло</t>
  </si>
  <si>
    <t>сметана для подачи</t>
  </si>
  <si>
    <t>свежемолотый черный перец</t>
  </si>
  <si>
    <t>Нашинкуйте довольно тонко капусту, затем порубите поперек.</t>
  </si>
  <si>
    <t>Разогрейте духовку до 180 °С. В сковороде с толстым дном нагрейте топленое масло. Мокрыми руками формируйте небольшие котлетки и обжаривайте в масле до румяной корочки с обеих сторон.</t>
  </si>
  <si>
    <t>Обжаренные котлетки доведите до готовности в духовке, примерно 15 мин. Подавайте горячими, со сметаной.</t>
  </si>
  <si>
    <t>Очистите чеснок. Смешайте капусту, чеснок, сметану и псиллиум в миске. Дайте постоять 5 мин.</t>
  </si>
  <si>
    <t>1 ст. л. Псиллиума</t>
  </si>
  <si>
    <t xml:space="preserve">Взбейте яйцо с желтками,солью и перцем. Смешайте с овощной массой. </t>
  </si>
  <si>
    <t>Капустные котлеты</t>
  </si>
  <si>
    <t>СОУС ИЗ КАБАЧКОВ</t>
  </si>
  <si>
    <t>Приготовить соус. Кабачок очистить, натереть на терке, отжать лишнюю жидкость. Чеснок очистить, измельчить. Разогреть масло, обжарить чеснок, 30 сек. Добавить кабачок, острый перец и соль. Готовить 6 мин. Положить сметану, еще раз перемешать и готовить 4 мин.</t>
  </si>
  <si>
    <t>Для соуса:</t>
  </si>
  <si>
    <t>чеснок – 4 зубчика</t>
  </si>
  <si>
    <t>масло растительное – 1,5 ст. л.</t>
  </si>
  <si>
    <t>сметана – 1 ст. л.</t>
  </si>
  <si>
    <t>средний кабачок – 1 шт.</t>
  </si>
  <si>
    <t>молотый острый перец – 0,5 ч. л.</t>
  </si>
  <si>
    <t>травы прованские</t>
  </si>
  <si>
    <t>0,5 стакана тертого пармезана</t>
  </si>
  <si>
    <t>1 кабачок среднего размера (грамм 300-400)</t>
  </si>
  <si>
    <t>специи по вкусу</t>
  </si>
  <si>
    <t>1-2 зуб чеснока, выдавить</t>
  </si>
  <si>
    <t>Кабачковые котлеты с пармезаном</t>
  </si>
  <si>
    <t>1 ст. ложка псиллиума</t>
  </si>
  <si>
    <t>Кабачок мелко потереть, очень хорошо отжать сок. Сока получается очень много, можно оставить его для овощного супа, например. Смешать все ингредиенты, добавить кабачок, налепить небольших котлет (у меня вышло 7 штук). Обвалять в крошках и жарить с обеих сторон на среднем огне. Подать со сметаной, в которую выдавить чеснок, чуть-чуть лимонного сока и мелконарезанную зелень.</t>
  </si>
  <si>
    <t>свекла - 6 шт.</t>
  </si>
  <si>
    <t>яйцо - 2 шт.</t>
  </si>
  <si>
    <t>луковица - 2 шт.</t>
  </si>
  <si>
    <t>растительное масло - 2 ст. л.</t>
  </si>
  <si>
    <t>Сформовать котлеты и обжаривать с двух сторон на растительном масле 5 мин.</t>
  </si>
  <si>
    <t>СВЕКОЛЬНЫЕ КОТЛЕТЫ</t>
  </si>
  <si>
    <t>мука миндальная, псиллиум?- до консистенции</t>
  </si>
  <si>
    <t xml:space="preserve"> Лук очистить, мелко нарезать и обжарить в разогретом масле, 4 мин.</t>
  </si>
  <si>
    <t>Свеклу отварить до готовности, остудить, очистить и натереть на средней терке. Отжать сок. В миске смешать свеклу, лук, яйца, добавить соль.</t>
  </si>
  <si>
    <t>Соотношение:</t>
  </si>
  <si>
    <t>500 г резанных томатов в собственном соку</t>
  </si>
  <si>
    <t>0,5 л  бульона</t>
  </si>
  <si>
    <t>кокосовые вафли</t>
  </si>
  <si>
    <t>4 ст.л. Масла</t>
  </si>
  <si>
    <t>6 яиц</t>
  </si>
  <si>
    <t>подсластитель</t>
  </si>
  <si>
    <t>1/2 ч.л. Соли</t>
  </si>
  <si>
    <t>1/2 ч.л. Соды +уксус</t>
  </si>
  <si>
    <t>33 гр кокосовой муки</t>
  </si>
  <si>
    <t>Взбить яйца с маслом, добавить муку. Дать постоять. Выпекать в вафельнице.</t>
  </si>
  <si>
    <t xml:space="preserve"> (на 4 вафли)</t>
  </si>
  <si>
    <t>Миндальные вафли</t>
  </si>
  <si>
    <t>на 8 вафель</t>
  </si>
  <si>
    <t>1 чашка миндальной муки</t>
  </si>
  <si>
    <t>1 ч.л. Соды+уксус</t>
  </si>
  <si>
    <t>1/4 ч.л. Соли</t>
  </si>
  <si>
    <t>1 стакан сливок</t>
  </si>
  <si>
    <t>2 ст.л. Масла</t>
  </si>
  <si>
    <t>3 яйца</t>
  </si>
  <si>
    <t>Все взбить кроме сливок, потом медленно влить сливки. Выпекать.</t>
  </si>
  <si>
    <t>Ингредиенты:</t>
  </si>
  <si>
    <t>Тыква — 1 кг очищенной</t>
  </si>
  <si>
    <t>Лук репчатый — 100 г </t>
  </si>
  <si>
    <t>Масло сливочное — 20 г </t>
  </si>
  <si>
    <t>Бульон — 1 л овощной</t>
  </si>
  <si>
    <t>Чеснок — 1 зуб. большой</t>
  </si>
  <si>
    <t>Сливки — 150 мл </t>
  </si>
  <si>
    <t>Зира — 0.3 ч.л. </t>
  </si>
  <si>
    <t>Специи — по вкусу (соль, перец черный)</t>
  </si>
  <si>
    <t>Петрушка — 1 ч.л. сушеная</t>
  </si>
  <si>
    <t>Семечки тыквенные — 2 ст.л. </t>
  </si>
  <si>
    <t>Приготовление:</t>
  </si>
  <si>
    <t>Для тыквенного супа-пюре по классическому рецепту тыкву нужно очистить от кожицы, вырезать сердцевину и порезать на кубики со стороной около 2-3 сантиметров.</t>
  </si>
  <si>
    <t>Лук репчатый очистить и порезать.</t>
  </si>
  <si>
    <t>В нагретую сковороду добавить сливочное масло. Туда же положить кубики тыквы и лук.</t>
  </si>
  <si>
    <t>На среднем огне обжаривать тыкву с луком пять минут, не забывая изредка помешивать. Благодаря такой легкой обжарке суп станет насыщеннее по вкусу.</t>
  </si>
  <si>
    <t>Нагреть в кастрюле бульон (у меня в морозилке всегда есть замороженный) и добавить в него содержимое сковороды: обжаренную тыкву с луком.</t>
  </si>
  <si>
    <t>Всё довести до кипения, уменьшить огонь и варить двадцать минут, пока овощи не станут мягкими.</t>
  </si>
  <si>
    <t>Добавить перец, соль, очищенный и измельченный чеснок, молотую зиру.</t>
  </si>
  <si>
    <t>Конечно, зиру можно и не класть, но я очень советую!</t>
  </si>
  <si>
    <t>Снять кастрюлю с огня и погружным блендером превратить массу в однородное пюре. Если нет такого блендера, все можно измельчить в чаше блендера, переложив туда овощи с бульоном.</t>
  </si>
  <si>
    <t>Далее опять поставить кастрюлю с тыквенным супом-пюре на огонь, влить туда сливки и прогреть. До кипения доводить не нужно, поскольку сливки могут свернуться.</t>
  </si>
  <si>
    <t>Тыквенный суп-пюре классический</t>
  </si>
  <si>
    <t>Говяжий бульон</t>
  </si>
  <si>
    <t>Полная таблица калорийности продуктов и готовых блюд</t>
  </si>
  <si>
    <t>находится на сайте:</t>
  </si>
  <si>
    <t>http://dietadiary.com/tablica-kalorijnosti-productov</t>
  </si>
  <si>
    <t>Наименование</t>
  </si>
  <si>
    <t>Белков</t>
  </si>
  <si>
    <t>Жиров</t>
  </si>
  <si>
    <t>Углеводов</t>
  </si>
  <si>
    <t>Калорийность</t>
  </si>
  <si>
    <t>Аджика</t>
  </si>
  <si>
    <t>Айсберг</t>
  </si>
  <si>
    <t>Активиа кефирная 1%</t>
  </si>
  <si>
    <t>Ананас консервированный</t>
  </si>
  <si>
    <t>Ананас цукаты</t>
  </si>
  <si>
    <t>Апельсиновый сок</t>
  </si>
  <si>
    <t>Арахис</t>
  </si>
  <si>
    <t>Арахис в сахаре</t>
  </si>
  <si>
    <t>Баранина вареная</t>
  </si>
  <si>
    <t>Батон</t>
  </si>
  <si>
    <t>Бедро индейки</t>
  </si>
  <si>
    <t>Блины обычные</t>
  </si>
  <si>
    <t>Борщ лёгкий</t>
  </si>
  <si>
    <t>Брокколи</t>
  </si>
  <si>
    <t>Бульон из говядины</t>
  </si>
  <si>
    <t>Бульон из куриной грудки</t>
  </si>
  <si>
    <t>Бульон куриный</t>
  </si>
  <si>
    <t>Вареная говядина</t>
  </si>
  <si>
    <t>Вареная колбаса</t>
  </si>
  <si>
    <t>Вареная куриная грудка</t>
  </si>
  <si>
    <t>Вареная курица</t>
  </si>
  <si>
    <t>Вареная морковь</t>
  </si>
  <si>
    <t>Вареная чечевица</t>
  </si>
  <si>
    <t>Варёная сгущёнка</t>
  </si>
  <si>
    <t>Вермишель</t>
  </si>
  <si>
    <t>Ветчина</t>
  </si>
  <si>
    <t>Вино белое сухое</t>
  </si>
  <si>
    <t>Вино красное сухое</t>
  </si>
  <si>
    <t>Геркулес</t>
  </si>
  <si>
    <t>Говядина</t>
  </si>
  <si>
    <t>Говяжья печень</t>
  </si>
  <si>
    <t>Голень куриная</t>
  </si>
  <si>
    <t>Голландский сыр</t>
  </si>
  <si>
    <t>Горох</t>
  </si>
  <si>
    <t>Гороховое пюре</t>
  </si>
  <si>
    <t>Горчица</t>
  </si>
  <si>
    <t>Грейпфрут</t>
  </si>
  <si>
    <t>Грецкие орехи</t>
  </si>
  <si>
    <t>Гречневая каша рассыпчатая</t>
  </si>
  <si>
    <t>Гречневая крупа</t>
  </si>
  <si>
    <t>Грибы белые</t>
  </si>
  <si>
    <t>Грибы грузди</t>
  </si>
  <si>
    <t>Грибы лисички</t>
  </si>
  <si>
    <t>Грибы маслята</t>
  </si>
  <si>
    <t>Грибы опята</t>
  </si>
  <si>
    <t>Грибы подберёзовики свежие</t>
  </si>
  <si>
    <t>Грибы подосиновики свежие</t>
  </si>
  <si>
    <t>Грибы рыжики</t>
  </si>
  <si>
    <t>Грибы шампиньоны</t>
  </si>
  <si>
    <t>Груша (сухофрукты)</t>
  </si>
  <si>
    <t>Дайкон</t>
  </si>
  <si>
    <t>Джем мандариновый</t>
  </si>
  <si>
    <t>Дрожжи</t>
  </si>
  <si>
    <t>Дрожжи сухие</t>
  </si>
  <si>
    <t>Дыня</t>
  </si>
  <si>
    <t>Ежевика</t>
  </si>
  <si>
    <t>Жареное яйцо</t>
  </si>
  <si>
    <t>Желатин</t>
  </si>
  <si>
    <t>Зеленая фасоль</t>
  </si>
  <si>
    <t>Зеленый лук</t>
  </si>
  <si>
    <t>Зелень петрушки</t>
  </si>
  <si>
    <t>Зелёный горошек "Бондюэль"</t>
  </si>
  <si>
    <t>Зелёный горошек "Фрау Марта"</t>
  </si>
  <si>
    <t>Зефир бело-розовый</t>
  </si>
  <si>
    <t>Имбирь свежий</t>
  </si>
  <si>
    <t>Индейка (грудка)</t>
  </si>
  <si>
    <t>Индейка (филе)</t>
  </si>
  <si>
    <t>Инжир (сухофрукты)</t>
  </si>
  <si>
    <t>Йогурт Активия</t>
  </si>
  <si>
    <t>Кабачки жареные</t>
  </si>
  <si>
    <t>Кабачки цукини</t>
  </si>
  <si>
    <t>Кабачковая икра</t>
  </si>
  <si>
    <t>Кабачок</t>
  </si>
  <si>
    <t>Какао</t>
  </si>
  <si>
    <t>Какао порошок</t>
  </si>
  <si>
    <t>Кальмар</t>
  </si>
  <si>
    <t>Кальмар вареный</t>
  </si>
  <si>
    <t>Каперсы</t>
  </si>
  <si>
    <t>Капуста белокочаная</t>
  </si>
  <si>
    <t>Капуста брокколи замороженая</t>
  </si>
  <si>
    <t>Капуста брюссельская</t>
  </si>
  <si>
    <t>Капуста жареная</t>
  </si>
  <si>
    <t>Капуста квашенная</t>
  </si>
  <si>
    <t>Капуста китайская</t>
  </si>
  <si>
    <t>Капуста кольраби</t>
  </si>
  <si>
    <t>Капуста краснокочанная</t>
  </si>
  <si>
    <t>Капуста морская</t>
  </si>
  <si>
    <t>Капуста пекинская</t>
  </si>
  <si>
    <t>Картофель молодой</t>
  </si>
  <si>
    <t>Картофельные хлопья</t>
  </si>
  <si>
    <t>Картофель отварной</t>
  </si>
  <si>
    <t>Картофель печеный</t>
  </si>
  <si>
    <t>Картофель фри</t>
  </si>
  <si>
    <t>Картошка</t>
  </si>
  <si>
    <t>Каша рисовая</t>
  </si>
  <si>
    <t>Квас хлебный</t>
  </si>
  <si>
    <t>Кедровые орехи</t>
  </si>
  <si>
    <t>Кефир 1%</t>
  </si>
  <si>
    <t>Кефир 2,5%</t>
  </si>
  <si>
    <t>Кефир 3,2%</t>
  </si>
  <si>
    <t>Кешью</t>
  </si>
  <si>
    <t>Клюква сушеная</t>
  </si>
  <si>
    <t>Козий сыр</t>
  </si>
  <si>
    <t>Колбаса вареная "докторская"</t>
  </si>
  <si>
    <t>Конфеты Батончики Рот Фронт с орехами</t>
  </si>
  <si>
    <t>Корень имбиря</t>
  </si>
  <si>
    <t>Коричневый сахар</t>
  </si>
  <si>
    <t>Корнишоны маринованные</t>
  </si>
  <si>
    <t>Котлеты полтавские</t>
  </si>
  <si>
    <t>Кофе молотый Арабика</t>
  </si>
  <si>
    <t>Кофе растворимый (сухой)</t>
  </si>
  <si>
    <t>Кофе эспрессо крепкий</t>
  </si>
  <si>
    <t>Кофе "якобз монарх" (растворимый)</t>
  </si>
  <si>
    <t>Крабовые палочки</t>
  </si>
  <si>
    <t>Краковская колбаса</t>
  </si>
  <si>
    <t>Красная фасоль консервированная</t>
  </si>
  <si>
    <t>Крахмал кукурузный</t>
  </si>
  <si>
    <t>Краюшка</t>
  </si>
  <si>
    <t>Креветки (отварные)</t>
  </si>
  <si>
    <t>Крупа гречневая</t>
  </si>
  <si>
    <t>Крупа рис длиннозерный пропаренный</t>
  </si>
  <si>
    <t>Кукуруза консервированная</t>
  </si>
  <si>
    <t>Кукурузные хлопья</t>
  </si>
  <si>
    <t>Кунжут</t>
  </si>
  <si>
    <t>Куриная печень</t>
  </si>
  <si>
    <t>Куриные грудки</t>
  </si>
  <si>
    <t>Куриные окорочка</t>
  </si>
  <si>
    <t>Курица</t>
  </si>
  <si>
    <t>Кус-Кус (крупа)</t>
  </si>
  <si>
    <t>Лаваш грузинский</t>
  </si>
  <si>
    <t>Лапша гречневая</t>
  </si>
  <si>
    <t>Лапша рисовая</t>
  </si>
  <si>
    <t>Лапша яичная</t>
  </si>
  <si>
    <t>Лимонный сок</t>
  </si>
  <si>
    <t>Лосось</t>
  </si>
  <si>
    <t>Лук</t>
  </si>
  <si>
    <t>Лук зелёный перо</t>
  </si>
  <si>
    <t>Лук красный салатный</t>
  </si>
  <si>
    <t>Льняное масло</t>
  </si>
  <si>
    <t>Майонез</t>
  </si>
  <si>
    <t>Майонез 15%</t>
  </si>
  <si>
    <t>Майонез провансаль 67%</t>
  </si>
  <si>
    <t>Мак</t>
  </si>
  <si>
    <t>Макаронные изделия</t>
  </si>
  <si>
    <t>Макароны отварные</t>
  </si>
  <si>
    <t>Манго цукаты</t>
  </si>
  <si>
    <t>Манная крупа</t>
  </si>
  <si>
    <t>Маргарин молочный</t>
  </si>
  <si>
    <t>Маргарин солнечный</t>
  </si>
  <si>
    <t>Мармелад</t>
  </si>
  <si>
    <t>Маслины</t>
  </si>
  <si>
    <t>Маслины без косточки</t>
  </si>
  <si>
    <t>Масло кукурузное</t>
  </si>
  <si>
    <t>Масло льняное</t>
  </si>
  <si>
    <t>Масло оливковое</t>
  </si>
  <si>
    <t>Масло подсолнечное</t>
  </si>
  <si>
    <t>Масло растительное</t>
  </si>
  <si>
    <t>Масло сливочное</t>
  </si>
  <si>
    <t>Масло топленое</t>
  </si>
  <si>
    <t>Мед</t>
  </si>
  <si>
    <t>Миндаль</t>
  </si>
  <si>
    <t>Молоко</t>
  </si>
  <si>
    <t>Молоко 0,5%</t>
  </si>
  <si>
    <t>Молоко 1,5%</t>
  </si>
  <si>
    <t>Молоко 2,5%</t>
  </si>
  <si>
    <t>Молоко 3,2%</t>
  </si>
  <si>
    <t>Молоко сгущёное</t>
  </si>
  <si>
    <t>Молоко сухое</t>
  </si>
  <si>
    <t>Морковь отварная</t>
  </si>
  <si>
    <t>Морковь печеная</t>
  </si>
  <si>
    <t>Морковь свежая</t>
  </si>
  <si>
    <t>Мороженое Пломбир</t>
  </si>
  <si>
    <t>Мука кукурузная</t>
  </si>
  <si>
    <t>Мука пшеничная в/с</t>
  </si>
  <si>
    <t>Мука ржаная</t>
  </si>
  <si>
    <t>Мюстли с фруктами</t>
  </si>
  <si>
    <t>Мясо свинина</t>
  </si>
  <si>
    <t>Мясо свинина постная</t>
  </si>
  <si>
    <t>Нектарин</t>
  </si>
  <si>
    <t>Овощная смесь “Весенние овощи”</t>
  </si>
  <si>
    <t>Овсяная мука</t>
  </si>
  <si>
    <t>Овсянка</t>
  </si>
  <si>
    <t>Овсянные хлопья "геркулес"</t>
  </si>
  <si>
    <t>Огурцы грунтовые</t>
  </si>
  <si>
    <t>Огурцы маринованные</t>
  </si>
  <si>
    <t>Огурцы солёные</t>
  </si>
  <si>
    <t>Оливки</t>
  </si>
  <si>
    <t>Оливки зеленые без косточки</t>
  </si>
  <si>
    <t>Омлет</t>
  </si>
  <si>
    <t>Орех грецкий</t>
  </si>
  <si>
    <t>Отруби пшеничные очищенные</t>
  </si>
  <si>
    <t>Отруби ржаные очищенные</t>
  </si>
  <si>
    <t>Паприка</t>
  </si>
  <si>
    <t>Патиссон</t>
  </si>
  <si>
    <t>Перепелиное яйцо</t>
  </si>
  <si>
    <t>Перец сладкий</t>
  </si>
  <si>
    <t>Перец чили</t>
  </si>
  <si>
    <t>Перловка (крупа)</t>
  </si>
  <si>
    <t>Перловка отварная</t>
  </si>
  <si>
    <t>Персики</t>
  </si>
  <si>
    <t>Персики (сухофрукты)</t>
  </si>
  <si>
    <t>Петрушка корень</t>
  </si>
  <si>
    <t>Петрушка свежая</t>
  </si>
  <si>
    <t>Печенье "Юбилейное" Молочное</t>
  </si>
  <si>
    <t>Пиво светлое</t>
  </si>
  <si>
    <t>Плавленный сыр</t>
  </si>
  <si>
    <t>Помидоры консервированные</t>
  </si>
  <si>
    <t>Помидоры свежие</t>
  </si>
  <si>
    <t>Простокваша</t>
  </si>
  <si>
    <t>Пшено</t>
  </si>
  <si>
    <t>Ревень черешковый</t>
  </si>
  <si>
    <t>Редька</t>
  </si>
  <si>
    <t>Редька зеленая</t>
  </si>
  <si>
    <t>Рис</t>
  </si>
  <si>
    <t>Рис отварной</t>
  </si>
  <si>
    <t>Рожки отварные</t>
  </si>
  <si>
    <t>Рожки (сухой продукт)</t>
  </si>
  <si>
    <t>Рыба скумбрия</t>
  </si>
  <si>
    <t>Рыба треска</t>
  </si>
  <si>
    <t>Ряженка</t>
  </si>
  <si>
    <t>Салат лист</t>
  </si>
  <si>
    <t>Сахар песок</t>
  </si>
  <si>
    <t>Свежая капуста</t>
  </si>
  <si>
    <t>Свежий укроп</t>
  </si>
  <si>
    <t>Свекла отварная</t>
  </si>
  <si>
    <t>Свинина</t>
  </si>
  <si>
    <t>Сельдерей</t>
  </si>
  <si>
    <t>Сельдерей стебель</t>
  </si>
  <si>
    <t>Сельдь атлантическая жирная</t>
  </si>
  <si>
    <t>Семена тыквы неочищенные с солью</t>
  </si>
  <si>
    <t>Сладкая кукуруза в початках</t>
  </si>
  <si>
    <t>Сливки 10%</t>
  </si>
  <si>
    <t>Сливки 20%</t>
  </si>
  <si>
    <t>Сливки 22%</t>
  </si>
  <si>
    <t>Сливки 33%</t>
  </si>
  <si>
    <t>Смесь орехов и сухофруктов экзотик</t>
  </si>
  <si>
    <t>Сметана 10 %</t>
  </si>
  <si>
    <t>Сметана 15%</t>
  </si>
  <si>
    <t>Сметана 20%</t>
  </si>
  <si>
    <t>Сметана 30 %</t>
  </si>
  <si>
    <t>Смородина чёрная</t>
  </si>
  <si>
    <t>Соевый соус</t>
  </si>
  <si>
    <t>Сок грейпфрутовый</t>
  </si>
  <si>
    <t>Сок лайма</t>
  </si>
  <si>
    <t>Сок лимона</t>
  </si>
  <si>
    <t>Сок лимонный</t>
  </si>
  <si>
    <t>Сок мандарина</t>
  </si>
  <si>
    <t>Сок свекольный</t>
  </si>
  <si>
    <t>Соленый огурец</t>
  </si>
  <si>
    <t>Соус соевый</t>
  </si>
  <si>
    <t>Соя</t>
  </si>
  <si>
    <t>Спагетти отварные</t>
  </si>
  <si>
    <t>Спагетти (сухой продукт)</t>
  </si>
  <si>
    <t>Сухари панировочные</t>
  </si>
  <si>
    <t>Сыворотка</t>
  </si>
  <si>
    <t>Сыр 45%</t>
  </si>
  <si>
    <t>Сыр 50% «Сливочный»</t>
  </si>
  <si>
    <t>Сыр Адыгейский</t>
  </si>
  <si>
    <t>Сыр гауда</t>
  </si>
  <si>
    <t>Сыр «Лёгкий»</t>
  </si>
  <si>
    <t>Сырок плавленный "Дружба"</t>
  </si>
  <si>
    <t>Сыр "российский"</t>
  </si>
  <si>
    <t>Сыр твердый</t>
  </si>
  <si>
    <t>Тархун</t>
  </si>
  <si>
    <t>Творог 0%</t>
  </si>
  <si>
    <t>Творог 1%</t>
  </si>
  <si>
    <t>Творог 10%</t>
  </si>
  <si>
    <t>Творог 5 %</t>
  </si>
  <si>
    <t>Творог 9%</t>
  </si>
  <si>
    <t>Творожная масса с цукатами</t>
  </si>
  <si>
    <t>Тесто дрожжевое</t>
  </si>
  <si>
    <t>Тесто слоеное дрожжевое</t>
  </si>
  <si>
    <t>Тесто слоёное бездрожжевое</t>
  </si>
  <si>
    <t>Томат</t>
  </si>
  <si>
    <t>Томатная паста помидорка</t>
  </si>
  <si>
    <t>Томаты (парниковые)</t>
  </si>
  <si>
    <t>Томаты черри</t>
  </si>
  <si>
    <t>Треска филе</t>
  </si>
  <si>
    <t>Тушенка говядина высший сорт</t>
  </si>
  <si>
    <t>Уксус столовый 6-7%</t>
  </si>
  <si>
    <t>Урюк (сухофрукты)</t>
  </si>
  <si>
    <t>Фарш говяжий</t>
  </si>
  <si>
    <t>Фарш куриный</t>
  </si>
  <si>
    <t>Фасоль «Бондюэль»</t>
  </si>
  <si>
    <t>Фасоль стручковая</t>
  </si>
  <si>
    <t>Фасоль стручковая замороженная</t>
  </si>
  <si>
    <t>Фасоль Фрау Марта</t>
  </si>
  <si>
    <t>Фасоль "Фрау Марта" в томатном соусе</t>
  </si>
  <si>
    <t>Фасоль Фрау Марта Лобио</t>
  </si>
  <si>
    <t>Фенхель</t>
  </si>
  <si>
    <t>Филе куринное</t>
  </si>
  <si>
    <t>Филе куриной грудки</t>
  </si>
  <si>
    <t>Финики (сухофрукты)</t>
  </si>
  <si>
    <t>Фруктоза</t>
  </si>
  <si>
    <t>Фундук</t>
  </si>
  <si>
    <t>Хлеб белый</t>
  </si>
  <si>
    <t>Хлеб "бородинский"</t>
  </si>
  <si>
    <t>Хлеб пшеничный</t>
  </si>
  <si>
    <t>Хлеб ржаной</t>
  </si>
  <si>
    <t>Хлебцы пшеничные</t>
  </si>
  <si>
    <t>Хлопья кукурузные</t>
  </si>
  <si>
    <t>Хлопья овсяные</t>
  </si>
  <si>
    <t>Хрен</t>
  </si>
  <si>
    <t>Хурма</t>
  </si>
  <si>
    <t>Цветная капуста отварная</t>
  </si>
  <si>
    <t>Цедра апельсина</t>
  </si>
  <si>
    <t>Цедра лимона</t>
  </si>
  <si>
    <t>Цукаты</t>
  </si>
  <si>
    <t>Цукини</t>
  </si>
  <si>
    <t>Черемша</t>
  </si>
  <si>
    <t>Чернослив (сухофрукты)</t>
  </si>
  <si>
    <t>Чечевица зелёная</t>
  </si>
  <si>
    <t>Чечевица красная</t>
  </si>
  <si>
    <t>Шампиньоны замороженные</t>
  </si>
  <si>
    <t>Шампиньоны резанные консервированные</t>
  </si>
  <si>
    <t>Шелковица</t>
  </si>
  <si>
    <t>Шиповник сушёный</t>
  </si>
  <si>
    <t>Шоколад горький 75%</t>
  </si>
  <si>
    <t>Шоколад горький 80%</t>
  </si>
  <si>
    <t>Яблоки</t>
  </si>
  <si>
    <t>Яблоки сушёные (сухофрукты)</t>
  </si>
  <si>
    <t>Яйца</t>
  </si>
  <si>
    <t>Шоколад Победа 36%</t>
  </si>
  <si>
    <t>ШОКОЛАД</t>
  </si>
  <si>
    <t>Кокосовое Кетоша</t>
  </si>
  <si>
    <t>с сайта lchf.ru</t>
  </si>
  <si>
    <t>Копируете или заполняете значения в первых шести столбцах, последние три заполнятся автоматически</t>
  </si>
  <si>
    <t>Расчет процента содержания жира в организме и макросы можно взять тут</t>
  </si>
  <si>
    <t>http://lowcarbzone.ru/calc/</t>
  </si>
  <si>
    <t>Из расчета определяете необходимую калорийность суточного объема пищи и вносите необходимое количество белка, жира, углеводов в соответствующие ячейки таблицы</t>
  </si>
  <si>
    <t>CHO - только те углеводы, которые перерабатываются и усваиваются в организме без учета клетчатки которая проходит транзитом</t>
  </si>
  <si>
    <t>FOOD</t>
  </si>
  <si>
    <t>PER</t>
  </si>
  <si>
    <t>PRO</t>
  </si>
  <si>
    <t>FAT</t>
  </si>
  <si>
    <t>CARB</t>
  </si>
  <si>
    <t>AVERAGE</t>
  </si>
  <si>
    <t>Bacon</t>
  </si>
  <si>
    <t>Cottage Cheese (4%)</t>
  </si>
  <si>
    <t xml:space="preserve">Cream 30% </t>
  </si>
  <si>
    <t xml:space="preserve">Cream 36% </t>
  </si>
  <si>
    <t>Cream 40%</t>
  </si>
  <si>
    <t>Cream Cheese</t>
  </si>
  <si>
    <t>Egg, Fresh</t>
  </si>
  <si>
    <t>FAT-Butter/Margarine/Oil/Mayo</t>
  </si>
  <si>
    <t xml:space="preserve">Fruit 10% </t>
  </si>
  <si>
    <t>Meat/Poultry, Strained, Beechnut/Heinz</t>
  </si>
  <si>
    <t>Peanut Butter</t>
  </si>
  <si>
    <t xml:space="preserve">Vegetable Group B </t>
  </si>
  <si>
    <t>Baby- Fruit-Starter &amp; Stage 1</t>
  </si>
  <si>
    <t>APPLE SAUCE- Beech-Nut</t>
  </si>
  <si>
    <t>Baby- Fruit-Starter &amp; Stage 2</t>
  </si>
  <si>
    <t>BANANAS -- Beech-Nut</t>
  </si>
  <si>
    <t>Baby- Fruit-Starter &amp; Stage 3</t>
  </si>
  <si>
    <t>PEACHES- - Beech-Nut</t>
  </si>
  <si>
    <t>Baby- Fruit-Starter &amp; Stage 4</t>
  </si>
  <si>
    <t>PEARS -- Beech-Nut</t>
  </si>
  <si>
    <t>Baby- Fruit-Stage 2(and 3 where noted)</t>
  </si>
  <si>
    <t>APPLE/ APRICOTS - Beech-Nut</t>
  </si>
  <si>
    <t>APPLE/ BANANA - Beech-Nut (2&amp;3)</t>
  </si>
  <si>
    <t>APPLE/ BLUEBERRY- Beech-Nut</t>
  </si>
  <si>
    <t>APPLE/ CHERRY- Beech-Nut (2&amp;3)</t>
  </si>
  <si>
    <t>APPLE/ PEACH/ STRAW- Beech-Nut</t>
  </si>
  <si>
    <t>APPLE PEAR - Beech-Nut</t>
  </si>
  <si>
    <t>APPLE PEAR BANANA - Beech-Nut</t>
  </si>
  <si>
    <t>APPLE STRAW - Beech-Nut</t>
  </si>
  <si>
    <t>APPLE YOGURT- Beech-Nut</t>
  </si>
  <si>
    <t>APRICOT PEAR APPLE- Beech-Nut (2&amp;3)</t>
  </si>
  <si>
    <t>BANANA PEAR APPLE- Beech-Nut</t>
  </si>
  <si>
    <t>BANANA PINEAPPLE- Beech-Nut</t>
  </si>
  <si>
    <t>BANANA PUDDING- Beech-Nut</t>
  </si>
  <si>
    <t>BANANA YOGURT- Beech-Nut</t>
  </si>
  <si>
    <t>DUTCH APPLE- Beech-Nut</t>
  </si>
  <si>
    <t>FRUIT DESSERT- Beech-Nut</t>
  </si>
  <si>
    <t>MIXED CEREAL/ APPLE- Beech-Nut</t>
  </si>
  <si>
    <t>MIXED FRUIT YOGART (2&amp;3)- Beech-Nut</t>
  </si>
  <si>
    <t>OAT CEREAL APPLE- Beech-Nut</t>
  </si>
  <si>
    <t>PEACH BANANA- Beech-Nut</t>
  </si>
  <si>
    <t>PEARS &amp; PINEAPPLE- Beech-Nut</t>
  </si>
  <si>
    <t>PEARS &amp; RASP- Beech-Nut</t>
  </si>
  <si>
    <t>PLUMS- Beech-Nut</t>
  </si>
  <si>
    <t>PRUNES PEAR- Beech-Nut</t>
  </si>
  <si>
    <t>RICE CEREAL/ APPLE- Beech-Nut</t>
  </si>
  <si>
    <t>VANILLA CUSTARD- Beech-Nut</t>
  </si>
  <si>
    <t>ISLAND FRUIT- Beech-Nut</t>
  </si>
  <si>
    <t>MANGO DESSERT- Beech-Nut</t>
  </si>
  <si>
    <t>GUAVA DESSERT- Beech-Nut</t>
  </si>
  <si>
    <t>PAPAYA DESSERT- Beech-Nut</t>
  </si>
  <si>
    <t>Baby- Fruit-Stage 3</t>
  </si>
  <si>
    <t>APPLESAUCE- Beech-Nut</t>
  </si>
  <si>
    <t>BANANAS- Beech-Nut</t>
  </si>
  <si>
    <t>PEACHES- Beech-Nut</t>
  </si>
  <si>
    <t>PEARS- Beech-Nut</t>
  </si>
  <si>
    <t>RICE CEREAL/PEARS- Beech-Nut</t>
  </si>
  <si>
    <t>OAT CEREAL / PEARS- Beech-Nut</t>
  </si>
  <si>
    <t>Baby- Meat- Stage 1</t>
  </si>
  <si>
    <t>Beef w/ Broth- Beech-Nut</t>
  </si>
  <si>
    <t>BEEF- Beech-Nut</t>
  </si>
  <si>
    <t>Chicken w/ Broth- Beech-Nut</t>
  </si>
  <si>
    <t>CHICKEN- Beech-Nut</t>
  </si>
  <si>
    <t>Lamb w/ Broth- Beech-Nut</t>
  </si>
  <si>
    <t>LAMB- Beech-Nut</t>
  </si>
  <si>
    <t>Turkey w/ Broth- Beech-Nut</t>
  </si>
  <si>
    <t>TURKEY- Beech-Nut</t>
  </si>
  <si>
    <t>Veal w/ Broth- Beech-Nut</t>
  </si>
  <si>
    <t>VEAL- Beech-Nut</t>
  </si>
  <si>
    <t>Baby- Vegetables-Starter &amp; Stage 1</t>
  </si>
  <si>
    <t>CARROTS- Beech-Nut</t>
  </si>
  <si>
    <t>GREEN BEANS- Beech-Nut</t>
  </si>
  <si>
    <t>PEAS- Beech-Nut</t>
  </si>
  <si>
    <t>SQUASH- Beech-Nut</t>
  </si>
  <si>
    <t>SWEET POTATOES- Beech-Nut</t>
  </si>
  <si>
    <t>Baby- Vegetables-Stage 2&amp;3 (as noted)</t>
  </si>
  <si>
    <t>CARROTS &amp; PEAS- Beech-Nut (2&amp;3)</t>
  </si>
  <si>
    <t>CORN &amp; SWEET POTATO- Beech-Nut (2)</t>
  </si>
  <si>
    <t>GARDEN VEGETABLES- Beech-Nut (2)</t>
  </si>
  <si>
    <t>MIXED VEGETABLES- Beech-Nut (2)</t>
  </si>
  <si>
    <t>GREEN BEANS- Beech-Nut (3)</t>
  </si>
  <si>
    <t>SWEET POTATOS- Beech-Nut</t>
  </si>
  <si>
    <t>BROCCOLI POTATO CHEESE- Beech-Nut</t>
  </si>
  <si>
    <t>Baby- Vegetables-dinners stage 2</t>
  </si>
  <si>
    <t>BEEF DIN SUP- Beech-Nut</t>
  </si>
  <si>
    <t>BEEF EGG NOODLE- Beech-Nut</t>
  </si>
  <si>
    <t>CHICKEN NOODLE- Beech-Nut</t>
  </si>
  <si>
    <t>CHICKEN RICE- Beech-Nut</t>
  </si>
  <si>
    <t>CHICKEN SOUP- Beech-Nut</t>
  </si>
  <si>
    <t>MAC &amp; BEEF- Beech-Nut</t>
  </si>
  <si>
    <t>TURKEY DIN SUP- Beech-Nut</t>
  </si>
  <si>
    <t>TURKEY RICE- Beech-Nut</t>
  </si>
  <si>
    <t>VEG BEEF- Beech-Nut</t>
  </si>
  <si>
    <t>VEG CHICKEN- Beech-Nut</t>
  </si>
  <si>
    <t>VEG HAM- Beech-Nut</t>
  </si>
  <si>
    <t>BROC TURKEY- Beech-Nut</t>
  </si>
  <si>
    <t>SWT POT CHICKEN- Beech-Nut</t>
  </si>
  <si>
    <t>APPLE BEEF- Beech-Nut</t>
  </si>
  <si>
    <t>APPLE CHICKEN- Beech-Nut</t>
  </si>
  <si>
    <t>Baby- Dinners-Stage 3</t>
  </si>
  <si>
    <t>MAC BEEF- Beech-Nut</t>
  </si>
  <si>
    <t>SPAGHETTI BEEF- Beech-Nut</t>
  </si>
  <si>
    <t>MAC CHEESE- Beech-Nut</t>
  </si>
  <si>
    <t>Cheese</t>
  </si>
  <si>
    <t>AMERICAN CHEESE,Processed-Land O Lake</t>
  </si>
  <si>
    <t>AMERICAN CHEESE,Processed</t>
  </si>
  <si>
    <t>BLUE CHEESE</t>
  </si>
  <si>
    <t>BRIE</t>
  </si>
  <si>
    <t>CHEDDAR</t>
  </si>
  <si>
    <t>CHEDDAR CHEESE- Kraft/ Land O Lake</t>
  </si>
  <si>
    <t>CHEEZ WHIZ, KRAFT</t>
  </si>
  <si>
    <t>CHESHIRE</t>
  </si>
  <si>
    <t>COLBY</t>
  </si>
  <si>
    <t>COTTAGE CHEESE 2% FAT</t>
  </si>
  <si>
    <t xml:space="preserve">COTTAGE CHEESE 4% -SAFEWAY </t>
  </si>
  <si>
    <t>COTTAGE CHEESE 4% CREAMED</t>
  </si>
  <si>
    <t>CREAM CHEESE, PHIL BRAND</t>
  </si>
  <si>
    <t>EDAM</t>
  </si>
  <si>
    <t>FETA</t>
  </si>
  <si>
    <t>GOUDA</t>
  </si>
  <si>
    <t>HAVARTI, CASINO</t>
  </si>
  <si>
    <t>MONTEREY CHEESE</t>
  </si>
  <si>
    <t>MOZZARELLA CHEESE Whole Milk</t>
  </si>
  <si>
    <t>MOZZARELLA CHEESE, PART SKIM</t>
  </si>
  <si>
    <t>MUENSTER</t>
  </si>
  <si>
    <t>PARMESAN ,GRATED</t>
  </si>
  <si>
    <t>PARMESAN, HARD</t>
  </si>
  <si>
    <t>PROVALONE</t>
  </si>
  <si>
    <t>RICOTTA CHEESE, PART SKIM</t>
  </si>
  <si>
    <t>RICOTTA CHEESE, WHOLE MILK</t>
  </si>
  <si>
    <t>ROMANO</t>
  </si>
  <si>
    <t>ROQUEFORT</t>
  </si>
  <si>
    <t>SWISS</t>
  </si>
  <si>
    <t>SWISS (PROCESSED)</t>
  </si>
  <si>
    <t>TILSIT</t>
  </si>
  <si>
    <t>VELVEETA, SHARP</t>
  </si>
  <si>
    <t>Dairy</t>
  </si>
  <si>
    <t>CREAM 30%</t>
  </si>
  <si>
    <t>CREAM 36%</t>
  </si>
  <si>
    <t>CREAM 40%</t>
  </si>
  <si>
    <t xml:space="preserve">CREAM, WHIPPING HVY -SAFEWAY </t>
  </si>
  <si>
    <t>EGG, BEST OF THE - SAFEWAY</t>
  </si>
  <si>
    <t>EGG, WHOLE-Fresh/ Frozen</t>
  </si>
  <si>
    <t>EGG WHITE-Fresh/ Frozen</t>
  </si>
  <si>
    <t>EGG YOLK-Fresh/ Frozen</t>
  </si>
  <si>
    <t>MILK, WHOLE (ML)</t>
  </si>
  <si>
    <t>SOUR CREAM, Cultured</t>
  </si>
  <si>
    <t>YOGURT, Plain Lowfat-Yoplait</t>
  </si>
  <si>
    <t>YOGURT, Whole</t>
  </si>
  <si>
    <t>Fat</t>
  </si>
  <si>
    <t>BUTTER</t>
  </si>
  <si>
    <t>CORN OIL</t>
  </si>
  <si>
    <t>MARGARINE, STICK CORN</t>
  </si>
  <si>
    <t>MAYONNAISE, Hellman/Best Foods</t>
  </si>
  <si>
    <t>MCT OIL</t>
  </si>
  <si>
    <t>OLIVE OIL</t>
  </si>
  <si>
    <t>PURITAN OIL</t>
  </si>
  <si>
    <t>Fish</t>
  </si>
  <si>
    <t>FLOUNDER, BAKED</t>
  </si>
  <si>
    <t>HADDOCK, BAKED</t>
  </si>
  <si>
    <t>LOBSTER, RAW</t>
  </si>
  <si>
    <t>RAINBOW TROUT</t>
  </si>
  <si>
    <t>RED SNAPPER, RAW</t>
  </si>
  <si>
    <t>SALMON, RAW</t>
  </si>
  <si>
    <t>SCALLOPS, RAW</t>
  </si>
  <si>
    <t>SHRIMP, RAW</t>
  </si>
  <si>
    <t>SWORDFISH, BAKED</t>
  </si>
  <si>
    <t>TUNA LT CHNK STARKIST/OIL</t>
  </si>
  <si>
    <t>TUNA LT. CHNK STARKIST/WATER</t>
  </si>
  <si>
    <t>TUNA WHT ALBAC STARKST/WATER-Local</t>
  </si>
  <si>
    <t>TUNA, BUMBLE BEE, Chunk light (in water)</t>
  </si>
  <si>
    <t>TUNA, BUMBLE BEE, Solid White (in water)</t>
  </si>
  <si>
    <t>TUNA, FRESH</t>
  </si>
  <si>
    <t>TUNA, STARKIST Solid White (in water)</t>
  </si>
  <si>
    <t>Fruit</t>
  </si>
  <si>
    <t>APPLE w/ Skin</t>
  </si>
  <si>
    <t>APPLE wo/ Skin</t>
  </si>
  <si>
    <t>APPLEJUICE</t>
  </si>
  <si>
    <t>APPLESAUCE, UNSWEETENED</t>
  </si>
  <si>
    <t>APRICOT</t>
  </si>
  <si>
    <t>BANANA</t>
  </si>
  <si>
    <t>BLUEBERRIES</t>
  </si>
  <si>
    <t>CANTALOUPE</t>
  </si>
  <si>
    <t>CHERRY</t>
  </si>
  <si>
    <t>FRUIT COCKTAIL, CANNED/WATER</t>
  </si>
  <si>
    <t xml:space="preserve">GRAPE, GREEN </t>
  </si>
  <si>
    <t xml:space="preserve">GRAPE, PURPLE </t>
  </si>
  <si>
    <t>GRAPEFRUIT, PINK</t>
  </si>
  <si>
    <t>HONEYDEW MELON</t>
  </si>
  <si>
    <t>LEMON</t>
  </si>
  <si>
    <t>LEMON RIND</t>
  </si>
  <si>
    <t>MANGO</t>
  </si>
  <si>
    <t>NECTARINE</t>
  </si>
  <si>
    <t>ORANGE JUICE, fresh</t>
  </si>
  <si>
    <t>ORANGE JUICE, canned</t>
  </si>
  <si>
    <t>ORANGE JUICE, frozen conc.</t>
  </si>
  <si>
    <t>ORANGE, NAVEL</t>
  </si>
  <si>
    <t>PEACH</t>
  </si>
  <si>
    <t>PEAR</t>
  </si>
  <si>
    <t>PINEAPPLE</t>
  </si>
  <si>
    <t>PLUM</t>
  </si>
  <si>
    <t>PUMPKIN, CANNED</t>
  </si>
  <si>
    <t>RASPBERRIES</t>
  </si>
  <si>
    <t>STRAWBERRIES</t>
  </si>
  <si>
    <t>TANGERINE</t>
  </si>
  <si>
    <t>WATERMELON</t>
  </si>
  <si>
    <t>Grain</t>
  </si>
  <si>
    <t>BETTER CHEDDAR, NABISCO</t>
  </si>
  <si>
    <t>GRAHAM CRACKERS, HONEY-Keebler</t>
  </si>
  <si>
    <t>GRAHAM CRACKERS, CINN.-Sunshine</t>
  </si>
  <si>
    <t>GRAHAM CRACKERS, Honey Made/Nabisco</t>
  </si>
  <si>
    <t>GRAHAM CRACKERS, HONEY-Sunshine</t>
  </si>
  <si>
    <t>POPCORN, BUTTER no salt-Orville Red.</t>
  </si>
  <si>
    <t>POPCORN, NATURAL, Air Popped</t>
  </si>
  <si>
    <t>POTATO CHIPS, PLAIN-Pringles</t>
  </si>
  <si>
    <t>POTATO CHIPS, PLAIN-Eagle</t>
  </si>
  <si>
    <t>RITZ BITS</t>
  </si>
  <si>
    <t>SALTINES</t>
  </si>
  <si>
    <t>SALTINES, PREMIUM- Nabisco</t>
  </si>
  <si>
    <t>SPAGHETTI NOODLES,enriched, cooked</t>
  </si>
  <si>
    <t>SPAGHETTI NOODLES, whl wheat, cooked</t>
  </si>
  <si>
    <t>WHEAT THINS- Nabisco</t>
  </si>
  <si>
    <t>Meat</t>
  </si>
  <si>
    <t>BACON,  40%SODIUM SELECT-Safeway</t>
  </si>
  <si>
    <t>BACON,  REGULAR SELECT-Safeway</t>
  </si>
  <si>
    <t>BACON, Boars Head</t>
  </si>
  <si>
    <t>BACON, Esskay-Gwaultney</t>
  </si>
  <si>
    <t>BACON, NO SUGAR-Smithfield</t>
  </si>
  <si>
    <t>BACON, NO SUGAR-Virginia</t>
  </si>
  <si>
    <t>BACON- Oscar Mayer</t>
  </si>
  <si>
    <t>BEEF FRANK- Oscar Mayer</t>
  </si>
  <si>
    <t>BEEF FRANK-Hebrew Nat'l</t>
  </si>
  <si>
    <t>BEEF SMOKERS, Hilshire Farms</t>
  </si>
  <si>
    <t>BEEF SMOKERS- Oscar Mayer</t>
  </si>
  <si>
    <t>BOLOGNA, BEEF- Oscar Mayer</t>
  </si>
  <si>
    <t>BOLOGNA, BEEF-Hebrew Nat'l</t>
  </si>
  <si>
    <t>CANADIAN BACON- Oscar Mayer</t>
  </si>
  <si>
    <t>CORNED BEEF- Oscar Mayer</t>
  </si>
  <si>
    <t>EYE ROUND BEEF, 0" fat</t>
  </si>
  <si>
    <t>FRANKS, SAFEWAY SELECT</t>
  </si>
  <si>
    <t>GROUND BEEF, LEAN  MED, pan fried</t>
  </si>
  <si>
    <t>HAM, CURED CENTER SLICE</t>
  </si>
  <si>
    <t>LAMB,LEG OF, LEAN, roasted</t>
  </si>
  <si>
    <t>LINKS,  SELECT BRKFST-Safeway</t>
  </si>
  <si>
    <t>PEPPERONI- Hormel</t>
  </si>
  <si>
    <t>PORK CHOP, LEAN BROILED</t>
  </si>
  <si>
    <t>PORK/BEEF LINK- Oscar Mayer</t>
  </si>
  <si>
    <t>SALAMI- Hormel</t>
  </si>
  <si>
    <t>SAUSAGE, Bob Evans</t>
  </si>
  <si>
    <t>SAUSAGE- Welshire  Farm</t>
  </si>
  <si>
    <t>VEAL CUTLET</t>
  </si>
  <si>
    <t>Miscellaneous</t>
  </si>
  <si>
    <t>BAKING CHOCOLATE, BAKERS</t>
  </si>
  <si>
    <t>BAKING CHOCOLATE, HERSHEY'S</t>
  </si>
  <si>
    <t xml:space="preserve">COCOA, HERSHEY'S </t>
  </si>
  <si>
    <t>D-ZERTA GELATIN, prepared</t>
  </si>
  <si>
    <t>FRENCH DRESSING, CATALINA, KRAFT</t>
  </si>
  <si>
    <t>FRENCH DRESSING, WISH-BONE, DLX</t>
  </si>
  <si>
    <t xml:space="preserve">GELATIN, JELL-O SUGAR-FREE, w/water </t>
  </si>
  <si>
    <t>GELATIN, KNOX , dry</t>
  </si>
  <si>
    <t>MUSTARD, YELLOW</t>
  </si>
  <si>
    <t>OLIVES, BLACK- Medium</t>
  </si>
  <si>
    <t>OLIVES, BLACK- Large</t>
  </si>
  <si>
    <t>OLIVES, BLACK- Extra Large</t>
  </si>
  <si>
    <t>OLIVES, GREEN</t>
  </si>
  <si>
    <t xml:space="preserve">PUD-CHOCO FUDGE, JELL-O INST. </t>
  </si>
  <si>
    <t>SOY SAUCE-Kikkoman</t>
  </si>
  <si>
    <t>TARTAR SAUCE, Hellman/Best Foods</t>
  </si>
  <si>
    <t>TOFU PUFFS, AGE'- Hinoiche</t>
  </si>
  <si>
    <t>TOFU PUFFS, AGE'-Azumaya</t>
  </si>
  <si>
    <t>VINEGAR, DISTILLED</t>
  </si>
  <si>
    <t>Nuts</t>
  </si>
  <si>
    <t xml:space="preserve">ALMOND, DRY ROASTED </t>
  </si>
  <si>
    <t>BRAZIL NUTS</t>
  </si>
  <si>
    <t>CASHEWS, DRY ROAST</t>
  </si>
  <si>
    <t>MACADAMIA NUTS, Dried</t>
  </si>
  <si>
    <t>PEANUT BUTTER, JIF Creamy</t>
  </si>
  <si>
    <t>PEANUT BUTTER, SKIPPY Creamy</t>
  </si>
  <si>
    <t xml:space="preserve">PEANUT BUTTER,PETER PAN Crnchy </t>
  </si>
  <si>
    <t>PEANUTS, DRY ROAST</t>
  </si>
  <si>
    <t>PEANUTS, OIL ROASTED</t>
  </si>
  <si>
    <t>PECANS, Dry Roasted</t>
  </si>
  <si>
    <t>PISTACHIO NUTS, Dry Roasted</t>
  </si>
  <si>
    <t>SUNFLOWER SEEDS, Dry Roasted</t>
  </si>
  <si>
    <t>WALNUTS, BLACK, DRIED</t>
  </si>
  <si>
    <t>Poultry</t>
  </si>
  <si>
    <t>CHICKEN BREAST-No skin, cooked</t>
  </si>
  <si>
    <t>TURKEY BREAST</t>
  </si>
  <si>
    <t>Soup</t>
  </si>
  <si>
    <t>BEEF BROTH, CUBE</t>
  </si>
  <si>
    <t>BEEF BROTH,Canned, Swanson's cup-o</t>
  </si>
  <si>
    <t>CHICKEN BROTH CUBE</t>
  </si>
  <si>
    <t>CHICKEN NOODLE, LIPTON Cup-A-Soup</t>
  </si>
  <si>
    <t>CHICKEN BROTH,Canned, Swanson's cup-o</t>
  </si>
  <si>
    <t xml:space="preserve">CHICKEN, CREAM OF-CAMPBELL'S </t>
  </si>
  <si>
    <t>VEGETABLE, Campbell's canned</t>
  </si>
  <si>
    <t>Tube</t>
  </si>
  <si>
    <t>MICROLIPID (ML)</t>
  </si>
  <si>
    <t>POLYCOSE POWDER</t>
  </si>
  <si>
    <t>RCF CONCENTRATION (ML)</t>
  </si>
  <si>
    <t>Vegetable</t>
  </si>
  <si>
    <t>ASPARAGUS - COOKED (GROUP A)</t>
  </si>
  <si>
    <t>BEAN SPROUTS, MUNG RAW</t>
  </si>
  <si>
    <t>BEETS - COOKED (GROUP B)</t>
  </si>
  <si>
    <t>BROCCOLI - COOKED (GROUP B)</t>
  </si>
  <si>
    <t>BRUSSELS SPROUTS</t>
  </si>
  <si>
    <t>CABBAGE, GREEN BOILED</t>
  </si>
  <si>
    <t>CABBAGE, GREEN, RAW</t>
  </si>
  <si>
    <t>CARROTS - RAW</t>
  </si>
  <si>
    <t>CARROTS -COOKED</t>
  </si>
  <si>
    <t>CATSUP,TOMATO -Heinz</t>
  </si>
  <si>
    <t>CATSUP,TOMATO -Hunts</t>
  </si>
  <si>
    <t>CAULIFLOWER - COOKED (GROUP B)</t>
  </si>
  <si>
    <t>CELERY - RAW</t>
  </si>
  <si>
    <t>CELERY -COOKED</t>
  </si>
  <si>
    <t>CHIVES - RAW</t>
  </si>
  <si>
    <t>CORN, YELLOW</t>
  </si>
  <si>
    <t>CUCUMBER - RAW (GROUP A)</t>
  </si>
  <si>
    <t>DILL PICKLE SLICES</t>
  </si>
  <si>
    <t>EGGPLANT - COOKED (GROUP A)</t>
  </si>
  <si>
    <t>ENDIVE</t>
  </si>
  <si>
    <t>GR PEPPER - RAW</t>
  </si>
  <si>
    <t>GR PEPPER -COOKED</t>
  </si>
  <si>
    <t>GREEN BEANS</t>
  </si>
  <si>
    <t>GREEN PEAS, RAW</t>
  </si>
  <si>
    <t>KALE - COOKED (GROUP B)</t>
  </si>
  <si>
    <t>KETSUP, HEINZ (LITE)</t>
  </si>
  <si>
    <t>LETTUCE, ICEBERG (GROUP A)</t>
  </si>
  <si>
    <t>MUSHROOMS - RAW</t>
  </si>
  <si>
    <t>MUSHROOMS, CANNED</t>
  </si>
  <si>
    <t>MUSTARD GREENS, BOILED</t>
  </si>
  <si>
    <t>OKRA - COOKED (GROUP B)</t>
  </si>
  <si>
    <t>ONIONS, RAW</t>
  </si>
  <si>
    <t>PARSLEY, RAW</t>
  </si>
  <si>
    <t>PESTO SAUCE, Cantadina</t>
  </si>
  <si>
    <t>PESTO SAUCE, TRIOS</t>
  </si>
  <si>
    <t>POTATO - BAKED W/SKIN</t>
  </si>
  <si>
    <t>POTATO - BOILED W/O SKIN</t>
  </si>
  <si>
    <t>RADISH - RAW (GROUP A)</t>
  </si>
  <si>
    <t>SAUERKRAUT - COOKED (GROUP A)</t>
  </si>
  <si>
    <t xml:space="preserve">SPAG SAUCE W/MEAT, PREGO </t>
  </si>
  <si>
    <t>SPINACH, FROZEN</t>
  </si>
  <si>
    <t>SPINACH, FRZN, W/BUT, PILLSBURY</t>
  </si>
  <si>
    <t>SPINACH, RAW</t>
  </si>
  <si>
    <t xml:space="preserve">SQUASH, SPAGHETTI </t>
  </si>
  <si>
    <t>TOMATO PASTE CANNED</t>
  </si>
  <si>
    <t>TOMATO PUREE</t>
  </si>
  <si>
    <t>TOMATO SAUCE, CONTADINA</t>
  </si>
  <si>
    <t>TOMATO, CANNED IN TOM PUREE</t>
  </si>
  <si>
    <t>TOMATO, RED, RAW</t>
  </si>
  <si>
    <t>TURNIPS, BOILED</t>
  </si>
  <si>
    <t>WATERCRESS - RAW</t>
  </si>
  <si>
    <t>ZUCCHINI - COOKED (GROUP A)</t>
  </si>
  <si>
    <t>MISCELLANEOUS</t>
  </si>
  <si>
    <t>WATER</t>
  </si>
  <si>
    <t>Скопировать первые 6 столбцов и вставить в красный лист FOOD VALUES</t>
  </si>
  <si>
    <t>Ячейки с формулами не редактировать.</t>
  </si>
  <si>
    <t>Для внесения исправлений в формулы - снимите защиту листа.</t>
  </si>
  <si>
    <t>Белок (г)</t>
  </si>
  <si>
    <t>Жиры (г)</t>
  </si>
  <si>
    <t>Углеводы (г)</t>
  </si>
  <si>
    <t>Завтрак</t>
  </si>
  <si>
    <t>Полдник</t>
  </si>
  <si>
    <t>Обед</t>
  </si>
  <si>
    <t>Перекус</t>
  </si>
  <si>
    <t>Ужин</t>
  </si>
  <si>
    <t>Килокалории</t>
  </si>
  <si>
    <t>Отклонение:</t>
  </si>
  <si>
    <t>Ккал/часть</t>
  </si>
  <si>
    <t>Цель за 1 прием пищи:</t>
  </si>
  <si>
    <t>Цель за день:</t>
  </si>
  <si>
    <t>Итог за день:</t>
  </si>
  <si>
    <t>частей/день</t>
  </si>
  <si>
    <t>частей/еда</t>
  </si>
  <si>
    <t>РАСЧЕТ</t>
  </si>
  <si>
    <t>КЕТОГЕННАЯ ДИЕТА</t>
  </si>
  <si>
    <t>для</t>
  </si>
  <si>
    <t>Белки (г)</t>
  </si>
  <si>
    <t>Цель дневная</t>
  </si>
  <si>
    <t>Результат дневной</t>
  </si>
  <si>
    <t>не читайте советских газет</t>
  </si>
  <si>
    <t>мойте руки перед едой</t>
  </si>
  <si>
    <t>Этот прием пищи можно пропустить</t>
  </si>
  <si>
    <t>Вкусный ужин</t>
  </si>
  <si>
    <t>Кето новичок</t>
  </si>
  <si>
    <t xml:space="preserve">ВНИМАНИЕ! Заполняются значения </t>
  </si>
  <si>
    <t>только в ячейках с красным шрифтом.</t>
  </si>
  <si>
    <t>Добавить в кофе МСТ.</t>
  </si>
  <si>
    <t>Баранина печеная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</si>
</sst>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g"/>
    <numFmt numFmtId="166" formatCode="0\g"/>
    <numFmt numFmtId="167" formatCode="0.\ "/>
    <numFmt numFmtId="168" formatCode="\(0.0\)"/>
    <numFmt numFmtId="169" formatCode="0."/>
    <numFmt numFmtId="170" formatCode="0.00\g"/>
  </numFmts>
  <fonts count="44">
    <font>
      <sz val="10"/>
      <name val="Geneva"/>
      <charset val="204"/>
    </font>
    <font>
      <sz val="10"/>
      <name val="Times New Roman"/>
      <family val="1"/>
      <charset val="204"/>
    </font>
    <font>
      <sz val="10"/>
      <name val="Helv"/>
      <charset val="204"/>
    </font>
    <font>
      <sz val="8"/>
      <name val="Helv"/>
      <charset val="204"/>
    </font>
    <font>
      <sz val="9"/>
      <name val="Helv"/>
      <charset val="204"/>
    </font>
    <font>
      <b/>
      <sz val="10"/>
      <name val="Helv"/>
      <charset val="204"/>
    </font>
    <font>
      <b/>
      <sz val="12"/>
      <name val="Helv"/>
      <charset val="204"/>
    </font>
    <font>
      <b/>
      <sz val="8"/>
      <name val="Helv"/>
      <charset val="204"/>
    </font>
    <font>
      <b/>
      <sz val="9"/>
      <name val="Helv"/>
      <charset val="204"/>
    </font>
    <font>
      <b/>
      <u/>
      <sz val="12"/>
      <name val="Helv"/>
      <charset val="204"/>
    </font>
    <font>
      <sz val="12"/>
      <name val="Helv"/>
      <charset val="204"/>
    </font>
    <font>
      <i/>
      <sz val="10"/>
      <name val="Helv"/>
      <charset val="204"/>
    </font>
    <font>
      <b/>
      <sz val="11"/>
      <name val="Helv"/>
      <charset val="204"/>
    </font>
    <font>
      <sz val="10"/>
      <name val="Tms Rmn"/>
      <charset val="204"/>
    </font>
    <font>
      <b/>
      <sz val="10"/>
      <name val="Tms Rmn"/>
      <charset val="204"/>
    </font>
    <font>
      <b/>
      <sz val="12"/>
      <name val="Tms Rmn"/>
      <charset val="204"/>
    </font>
    <font>
      <sz val="12"/>
      <name val="Geneva"/>
      <charset val="204"/>
    </font>
    <font>
      <sz val="12"/>
      <name val="Tms Rmn"/>
      <charset val="204"/>
    </font>
    <font>
      <sz val="10"/>
      <color indexed="22"/>
      <name val="Tms Rmn"/>
      <charset val="204"/>
    </font>
    <font>
      <sz val="11"/>
      <name val="Helv"/>
      <charset val="204"/>
    </font>
    <font>
      <b/>
      <sz val="14"/>
      <name val="Geneva"/>
      <charset val="204"/>
    </font>
    <font>
      <sz val="11"/>
      <color rgb="FF000000"/>
      <name val="Calibri"/>
      <family val="2"/>
      <charset val="204"/>
    </font>
    <font>
      <b/>
      <u/>
      <sz val="10"/>
      <name val="Helv"/>
      <charset val="204"/>
    </font>
    <font>
      <sz val="13"/>
      <color rgb="FF474036"/>
      <name val="Arial"/>
      <family val="2"/>
      <charset val="204"/>
    </font>
    <font>
      <u/>
      <sz val="10"/>
      <color theme="10"/>
      <name val="Geneva"/>
      <charset val="204"/>
    </font>
    <font>
      <b/>
      <sz val="10"/>
      <name val="Geneva"/>
      <charset val="204"/>
    </font>
    <font>
      <b/>
      <sz val="13"/>
      <color rgb="FF474036"/>
      <name val="Arial"/>
      <family val="2"/>
      <charset val="204"/>
    </font>
    <font>
      <b/>
      <u/>
      <sz val="11"/>
      <name val="Helv"/>
      <charset val="204"/>
    </font>
    <font>
      <i/>
      <sz val="12"/>
      <name val="Helv"/>
      <charset val="204"/>
    </font>
    <font>
      <sz val="10"/>
      <name val="Geneva"/>
    </font>
    <font>
      <b/>
      <sz val="11"/>
      <name val="Arial"/>
      <family val="2"/>
    </font>
    <font>
      <sz val="12"/>
      <name val="Arial"/>
      <family val="2"/>
    </font>
    <font>
      <b/>
      <sz val="12"/>
      <name val="Arial"/>
      <family val="2"/>
    </font>
    <font>
      <i/>
      <sz val="12"/>
      <name val="Arial"/>
      <family val="2"/>
    </font>
    <font>
      <sz val="10"/>
      <name val="Arial"/>
      <family val="2"/>
    </font>
    <font>
      <b/>
      <sz val="10"/>
      <name val="Arial"/>
      <family val="2"/>
    </font>
    <font>
      <b/>
      <sz val="14"/>
      <name val="Helv"/>
      <charset val="204"/>
    </font>
    <font>
      <u/>
      <sz val="12"/>
      <name val="Helv"/>
      <charset val="204"/>
    </font>
    <font>
      <b/>
      <i/>
      <sz val="11"/>
      <name val="Helv"/>
      <charset val="204"/>
    </font>
    <font>
      <b/>
      <sz val="10"/>
      <name val="Arial"/>
      <family val="2"/>
      <charset val="204"/>
    </font>
    <font>
      <b/>
      <sz val="12"/>
      <color rgb="FFFF0000"/>
      <name val="Helv"/>
      <charset val="204"/>
    </font>
    <font>
      <b/>
      <sz val="10"/>
      <color rgb="FFFF0000"/>
      <name val="Helv"/>
      <charset val="204"/>
    </font>
    <font>
      <sz val="10"/>
      <color rgb="FFFF0000"/>
      <name val="Helv"/>
      <charset val="204"/>
    </font>
    <font>
      <sz val="12"/>
      <color rgb="FFFF0000"/>
      <name val="Helv"/>
      <charset val="204"/>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29">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24" fillId="0" borderId="0" applyNumberFormat="0" applyFill="0" applyBorder="0" applyAlignment="0" applyProtection="0"/>
    <xf numFmtId="0" fontId="29" fillId="0" borderId="0"/>
  </cellStyleXfs>
  <cellXfs count="271">
    <xf numFmtId="0" fontId="0" fillId="0" borderId="0" xfId="0"/>
    <xf numFmtId="0" fontId="2" fillId="0" borderId="4" xfId="0" applyFont="1" applyBorder="1" applyProtection="1"/>
    <xf numFmtId="165" fontId="5" fillId="0" borderId="5" xfId="0" applyNumberFormat="1" applyFont="1" applyBorder="1" applyAlignment="1" applyProtection="1">
      <alignment horizontal="center"/>
    </xf>
    <xf numFmtId="168" fontId="4" fillId="0" borderId="6" xfId="0" applyNumberFormat="1" applyFont="1" applyBorder="1" applyAlignment="1" applyProtection="1">
      <alignment horizontal="center"/>
    </xf>
    <xf numFmtId="0" fontId="6" fillId="0" borderId="7" xfId="0" applyFont="1" applyBorder="1" applyAlignment="1" applyProtection="1">
      <alignment horizontal="left"/>
      <protection locked="0"/>
    </xf>
    <xf numFmtId="0" fontId="2" fillId="1" borderId="0" xfId="0" applyFont="1" applyFill="1" applyBorder="1" applyProtection="1"/>
    <xf numFmtId="0" fontId="1" fillId="0" borderId="0" xfId="0" applyFont="1" applyProtection="1"/>
    <xf numFmtId="0" fontId="2" fillId="0" borderId="0" xfId="0" applyFont="1" applyProtection="1"/>
    <xf numFmtId="0" fontId="2" fillId="0" borderId="0" xfId="0" applyFont="1" applyAlignment="1" applyProtection="1">
      <alignment horizontal="center"/>
    </xf>
    <xf numFmtId="164" fontId="2" fillId="0" borderId="0" xfId="0" applyNumberFormat="1" applyFont="1" applyAlignment="1" applyProtection="1">
      <alignment horizontal="center"/>
    </xf>
    <xf numFmtId="164" fontId="2" fillId="0" borderId="8" xfId="0" applyNumberFormat="1" applyFont="1" applyBorder="1" applyAlignment="1" applyProtection="1">
      <alignment horizontal="center"/>
    </xf>
    <xf numFmtId="0" fontId="2" fillId="1" borderId="0" xfId="0" applyFont="1" applyFill="1" applyBorder="1" applyAlignment="1" applyProtection="1">
      <alignment horizontal="center"/>
    </xf>
    <xf numFmtId="164" fontId="2" fillId="1" borderId="0" xfId="0" applyNumberFormat="1" applyFont="1" applyFill="1" applyBorder="1" applyAlignment="1" applyProtection="1">
      <alignment horizontal="center"/>
    </xf>
    <xf numFmtId="0" fontId="6" fillId="0" borderId="0" xfId="0" applyFont="1" applyAlignment="1" applyProtection="1">
      <alignment horizontal="right"/>
    </xf>
    <xf numFmtId="0" fontId="5" fillId="0" borderId="0" xfId="0" applyFont="1" applyBorder="1" applyAlignment="1" applyProtection="1">
      <alignment horizontal="center"/>
    </xf>
    <xf numFmtId="0" fontId="7" fillId="0" borderId="0" xfId="0" applyFont="1" applyProtection="1"/>
    <xf numFmtId="167" fontId="2" fillId="0" borderId="0" xfId="0" applyNumberFormat="1" applyFont="1" applyProtection="1"/>
    <xf numFmtId="165" fontId="5" fillId="0" borderId="9" xfId="0" applyNumberFormat="1" applyFont="1" applyBorder="1" applyAlignment="1" applyProtection="1">
      <alignment horizontal="center"/>
    </xf>
    <xf numFmtId="0" fontId="2" fillId="0" borderId="0" xfId="0" applyFont="1" applyBorder="1" applyProtection="1"/>
    <xf numFmtId="168" fontId="4" fillId="0" borderId="10" xfId="0" applyNumberFormat="1" applyFont="1" applyBorder="1" applyAlignment="1" applyProtection="1">
      <alignment horizontal="center"/>
    </xf>
    <xf numFmtId="0" fontId="5" fillId="0" borderId="0" xfId="0" applyFont="1" applyAlignment="1" applyProtection="1">
      <alignment horizontal="center"/>
    </xf>
    <xf numFmtId="0" fontId="5" fillId="0" borderId="0" xfId="0" applyFont="1" applyProtection="1"/>
    <xf numFmtId="164" fontId="2" fillId="0" borderId="11" xfId="0" applyNumberFormat="1" applyFont="1" applyBorder="1" applyAlignment="1" applyProtection="1">
      <alignment horizontal="center"/>
    </xf>
    <xf numFmtId="164" fontId="2" fillId="0" borderId="9" xfId="0" applyNumberFormat="1" applyFont="1" applyBorder="1" applyAlignment="1" applyProtection="1">
      <alignment horizontal="center"/>
    </xf>
    <xf numFmtId="164" fontId="2" fillId="0" borderId="4" xfId="0" applyNumberFormat="1" applyFont="1" applyBorder="1" applyAlignment="1" applyProtection="1">
      <alignment horizontal="center"/>
    </xf>
    <xf numFmtId="2" fontId="2" fillId="0" borderId="2" xfId="0" applyNumberFormat="1" applyFont="1" applyBorder="1" applyAlignment="1" applyProtection="1">
      <alignment horizontal="center"/>
    </xf>
    <xf numFmtId="165" fontId="5" fillId="0" borderId="0" xfId="0" applyNumberFormat="1" applyFont="1" applyBorder="1" applyAlignment="1" applyProtection="1">
      <alignment horizontal="center"/>
    </xf>
    <xf numFmtId="166" fontId="5" fillId="0" borderId="7" xfId="0" applyNumberFormat="1" applyFont="1" applyBorder="1" applyAlignment="1" applyProtection="1">
      <alignment horizontal="center"/>
      <protection locked="0"/>
    </xf>
    <xf numFmtId="0" fontId="2" fillId="0" borderId="12" xfId="0" applyFont="1" applyBorder="1" applyAlignment="1" applyProtection="1">
      <alignment horizontal="centerContinuous"/>
    </xf>
    <xf numFmtId="0" fontId="2" fillId="0" borderId="0" xfId="0" applyFont="1" applyAlignment="1" applyProtection="1">
      <alignment horizontal="left"/>
    </xf>
    <xf numFmtId="14" fontId="2" fillId="0" borderId="7" xfId="0" applyNumberFormat="1" applyFont="1" applyBorder="1" applyAlignment="1" applyProtection="1">
      <alignment horizontal="centerContinuous"/>
    </xf>
    <xf numFmtId="0" fontId="7" fillId="0" borderId="0" xfId="0" applyFont="1" applyAlignment="1" applyProtection="1">
      <alignment horizontal="right"/>
    </xf>
    <xf numFmtId="0" fontId="2" fillId="0" borderId="0" xfId="0" applyFont="1"/>
    <xf numFmtId="0" fontId="2" fillId="0" borderId="0" xfId="0" applyFont="1" applyBorder="1"/>
    <xf numFmtId="0" fontId="11" fillId="0" borderId="0" xfId="0" applyFont="1"/>
    <xf numFmtId="0" fontId="10" fillId="0" borderId="0" xfId="0" applyFont="1"/>
    <xf numFmtId="164" fontId="10" fillId="0" borderId="0" xfId="0" applyNumberFormat="1" applyFont="1" applyAlignment="1">
      <alignment horizontal="center"/>
    </xf>
    <xf numFmtId="166" fontId="5" fillId="0" borderId="11"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0" fontId="4" fillId="0" borderId="0" xfId="0" applyFont="1" applyProtection="1"/>
    <xf numFmtId="2" fontId="2" fillId="1" borderId="0" xfId="0" applyNumberFormat="1" applyFont="1" applyFill="1" applyBorder="1" applyProtection="1"/>
    <xf numFmtId="2" fontId="3" fillId="0" borderId="0" xfId="0" applyNumberFormat="1" applyFont="1" applyAlignment="1" applyProtection="1">
      <alignment horizontal="center"/>
    </xf>
    <xf numFmtId="2" fontId="2" fillId="0" borderId="0" xfId="0" applyNumberFormat="1" applyFont="1" applyProtection="1"/>
    <xf numFmtId="2" fontId="4" fillId="0" borderId="0" xfId="0" applyNumberFormat="1" applyFont="1" applyAlignment="1" applyProtection="1">
      <alignment horizontal="left"/>
    </xf>
    <xf numFmtId="2" fontId="2" fillId="0" borderId="0" xfId="0" applyNumberFormat="1" applyFont="1" applyAlignment="1" applyProtection="1">
      <alignment horizontal="left"/>
    </xf>
    <xf numFmtId="2" fontId="4" fillId="0" borderId="8" xfId="0" applyNumberFormat="1" applyFont="1" applyBorder="1" applyAlignment="1" applyProtection="1">
      <alignment horizontal="center"/>
    </xf>
    <xf numFmtId="2" fontId="2" fillId="0" borderId="0" xfId="0" applyNumberFormat="1" applyFont="1" applyAlignment="1" applyProtection="1">
      <alignment horizontal="right"/>
    </xf>
    <xf numFmtId="2" fontId="2" fillId="0" borderId="0" xfId="0" applyNumberFormat="1" applyFont="1" applyAlignment="1" applyProtection="1">
      <alignment horizontal="center"/>
    </xf>
    <xf numFmtId="2" fontId="2" fillId="0" borderId="13" xfId="0" applyNumberFormat="1" applyFont="1" applyBorder="1" applyAlignment="1" applyProtection="1">
      <alignment horizontal="center"/>
    </xf>
    <xf numFmtId="2" fontId="2" fillId="0" borderId="12" xfId="0" applyNumberFormat="1" applyFont="1" applyBorder="1" applyAlignment="1" applyProtection="1">
      <alignment horizontal="center"/>
    </xf>
    <xf numFmtId="2" fontId="5" fillId="0" borderId="0" xfId="0" applyNumberFormat="1" applyFont="1" applyAlignment="1" applyProtection="1">
      <alignment horizontal="right"/>
    </xf>
    <xf numFmtId="2" fontId="4" fillId="0" borderId="14" xfId="0" applyNumberFormat="1" applyFont="1" applyFill="1" applyBorder="1" applyAlignment="1" applyProtection="1">
      <alignment horizontal="center"/>
    </xf>
    <xf numFmtId="2" fontId="2" fillId="0" borderId="0" xfId="0" applyNumberFormat="1" applyFont="1" applyFill="1" applyProtection="1"/>
    <xf numFmtId="2" fontId="4" fillId="0" borderId="0" xfId="0" applyNumberFormat="1" applyFont="1" applyFill="1" applyBorder="1" applyAlignment="1" applyProtection="1">
      <alignment horizontal="center"/>
    </xf>
    <xf numFmtId="2" fontId="4" fillId="0" borderId="0" xfId="0" applyNumberFormat="1" applyFont="1" applyFill="1" applyAlignment="1" applyProtection="1">
      <alignment horizontal="center"/>
    </xf>
    <xf numFmtId="2" fontId="8" fillId="0" borderId="0" xfId="0" applyNumberFormat="1" applyFont="1" applyAlignment="1" applyProtection="1">
      <alignment horizontal="right"/>
    </xf>
    <xf numFmtId="2" fontId="5" fillId="0" borderId="0" xfId="0" applyNumberFormat="1" applyFont="1" applyBorder="1" applyAlignment="1" applyProtection="1">
      <alignment horizontal="right"/>
    </xf>
    <xf numFmtId="2" fontId="2" fillId="1" borderId="0" xfId="0" applyNumberFormat="1" applyFont="1" applyFill="1" applyBorder="1" applyAlignment="1" applyProtection="1">
      <alignment horizontal="center"/>
    </xf>
    <xf numFmtId="0" fontId="2" fillId="1" borderId="0" xfId="0" applyFont="1" applyFill="1" applyBorder="1" applyProtection="1">
      <protection locked="0"/>
    </xf>
    <xf numFmtId="0" fontId="2" fillId="0" borderId="0" xfId="0" applyFont="1" applyProtection="1">
      <protection locked="0"/>
    </xf>
    <xf numFmtId="0" fontId="6" fillId="0" borderId="0" xfId="0" applyFont="1" applyAlignment="1" applyProtection="1">
      <alignment horizontal="right"/>
      <protection locked="0"/>
    </xf>
    <xf numFmtId="0" fontId="7" fillId="0" borderId="0" xfId="0" applyFont="1" applyAlignment="1" applyProtection="1">
      <alignment horizontal="right"/>
      <protection locked="0"/>
    </xf>
    <xf numFmtId="0" fontId="7" fillId="0" borderId="0" xfId="0" applyFont="1" applyProtection="1">
      <protection locked="0"/>
    </xf>
    <xf numFmtId="0" fontId="2" fillId="0" borderId="0" xfId="0" applyFont="1" applyBorder="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right"/>
      <protection locked="0"/>
    </xf>
    <xf numFmtId="0" fontId="2" fillId="0" borderId="0" xfId="0" applyFont="1" applyAlignment="1" applyProtection="1">
      <alignment horizontal="left"/>
      <protection locked="0"/>
    </xf>
    <xf numFmtId="0" fontId="0" fillId="0" borderId="0" xfId="0" applyProtection="1"/>
    <xf numFmtId="2" fontId="7" fillId="0" borderId="14" xfId="0" applyNumberFormat="1" applyFont="1" applyBorder="1" applyAlignment="1" applyProtection="1">
      <alignment horizontal="center"/>
    </xf>
    <xf numFmtId="0" fontId="7" fillId="0" borderId="2" xfId="0" applyFont="1" applyBorder="1" applyAlignment="1" applyProtection="1">
      <alignment horizontal="left"/>
    </xf>
    <xf numFmtId="0" fontId="10" fillId="0" borderId="0" xfId="0" applyFont="1" applyAlignment="1">
      <alignment horizontal="center"/>
    </xf>
    <xf numFmtId="0" fontId="10" fillId="0" borderId="2" xfId="0" applyFont="1" applyBorder="1" applyProtection="1">
      <protection locked="0"/>
    </xf>
    <xf numFmtId="2" fontId="10" fillId="0" borderId="2" xfId="0" applyNumberFormat="1"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2" xfId="0" applyFont="1" applyBorder="1" applyAlignment="1" applyProtection="1">
      <alignment horizontal="left"/>
      <protection locked="0"/>
    </xf>
    <xf numFmtId="164" fontId="10" fillId="0" borderId="2" xfId="0" applyNumberFormat="1" applyFont="1" applyBorder="1" applyAlignment="1" applyProtection="1">
      <alignment horizontal="left"/>
      <protection locked="0"/>
    </xf>
    <xf numFmtId="164" fontId="10" fillId="0" borderId="2" xfId="0" applyNumberFormat="1" applyFont="1" applyBorder="1" applyAlignment="1" applyProtection="1">
      <alignment horizontal="center"/>
      <protection locked="0"/>
    </xf>
    <xf numFmtId="0" fontId="2" fillId="0" borderId="2" xfId="0" applyFont="1" applyBorder="1" applyProtection="1">
      <protection locked="0"/>
    </xf>
    <xf numFmtId="164" fontId="9" fillId="0" borderId="2" xfId="0" applyNumberFormat="1" applyFont="1" applyBorder="1" applyAlignment="1" applyProtection="1">
      <alignment horizontal="center"/>
      <protection locked="0"/>
    </xf>
    <xf numFmtId="0" fontId="5" fillId="0" borderId="2" xfId="0" applyFont="1" applyBorder="1" applyProtection="1">
      <protection locked="0"/>
    </xf>
    <xf numFmtId="0" fontId="12" fillId="0" borderId="2" xfId="0" applyFont="1" applyBorder="1" applyProtection="1">
      <protection locked="0"/>
    </xf>
    <xf numFmtId="0" fontId="9" fillId="0" borderId="2" xfId="0" applyFont="1" applyBorder="1" applyAlignment="1" applyProtection="1">
      <alignment horizontal="center"/>
      <protection locked="0"/>
    </xf>
    <xf numFmtId="0" fontId="13" fillId="0" borderId="0" xfId="0" applyFont="1" applyProtection="1"/>
    <xf numFmtId="2" fontId="13" fillId="0" borderId="0" xfId="0" applyNumberFormat="1" applyFont="1" applyProtection="1"/>
    <xf numFmtId="2" fontId="13" fillId="1" borderId="0" xfId="0" applyNumberFormat="1" applyFont="1" applyFill="1" applyBorder="1" applyProtection="1"/>
    <xf numFmtId="0" fontId="14" fillId="0" borderId="0" xfId="0" applyFont="1" applyAlignment="1" applyProtection="1">
      <alignment horizontal="right"/>
    </xf>
    <xf numFmtId="0" fontId="13" fillId="0" borderId="7" xfId="0" applyFont="1" applyBorder="1" applyProtection="1">
      <protection locked="0"/>
    </xf>
    <xf numFmtId="0" fontId="13" fillId="0" borderId="13" xfId="0" applyFont="1" applyBorder="1" applyProtection="1"/>
    <xf numFmtId="2" fontId="13" fillId="0" borderId="13" xfId="0" applyNumberFormat="1" applyFont="1" applyBorder="1" applyProtection="1"/>
    <xf numFmtId="2" fontId="13" fillId="0" borderId="12" xfId="0" applyNumberFormat="1" applyFont="1" applyBorder="1" applyProtection="1"/>
    <xf numFmtId="0" fontId="14" fillId="0" borderId="4" xfId="0" applyFont="1" applyBorder="1" applyAlignment="1" applyProtection="1">
      <alignment horizontal="center"/>
    </xf>
    <xf numFmtId="0" fontId="14" fillId="0" borderId="7" xfId="0" applyFont="1" applyBorder="1" applyAlignment="1" applyProtection="1">
      <alignment horizontal="centerContinuous"/>
    </xf>
    <xf numFmtId="2" fontId="14" fillId="0" borderId="13" xfId="0" applyNumberFormat="1" applyFont="1" applyBorder="1" applyAlignment="1" applyProtection="1">
      <alignment horizontal="centerContinuous"/>
    </xf>
    <xf numFmtId="2" fontId="14" fillId="0" borderId="12" xfId="0" applyNumberFormat="1" applyFont="1" applyBorder="1" applyAlignment="1" applyProtection="1">
      <alignment horizontal="centerContinuous"/>
    </xf>
    <xf numFmtId="0" fontId="14" fillId="0" borderId="10" xfId="0" applyFont="1" applyBorder="1" applyAlignment="1" applyProtection="1">
      <alignment horizontal="center"/>
    </xf>
    <xf numFmtId="0" fontId="14" fillId="0" borderId="2" xfId="0" applyFont="1" applyBorder="1" applyAlignment="1" applyProtection="1">
      <alignment horizontal="center"/>
    </xf>
    <xf numFmtId="2" fontId="14" fillId="0" borderId="2" xfId="0" applyNumberFormat="1" applyFont="1" applyBorder="1" applyAlignment="1" applyProtection="1">
      <alignment horizontal="center"/>
    </xf>
    <xf numFmtId="169" fontId="14" fillId="0" borderId="2" xfId="0" applyNumberFormat="1" applyFont="1" applyBorder="1" applyProtection="1"/>
    <xf numFmtId="0" fontId="13" fillId="0" borderId="2" xfId="0" applyFont="1" applyBorder="1" applyAlignment="1" applyProtection="1">
      <alignment horizontal="center"/>
      <protection locked="0"/>
    </xf>
    <xf numFmtId="0" fontId="13" fillId="0" borderId="2" xfId="0" applyFont="1" applyBorder="1" applyAlignment="1" applyProtection="1">
      <alignment horizontal="center"/>
    </xf>
    <xf numFmtId="0" fontId="13" fillId="0" borderId="2" xfId="0" applyFont="1" applyBorder="1" applyProtection="1"/>
    <xf numFmtId="2" fontId="13" fillId="0" borderId="2" xfId="0" applyNumberFormat="1" applyFont="1" applyBorder="1" applyAlignment="1" applyProtection="1">
      <alignment horizontal="center"/>
    </xf>
    <xf numFmtId="0" fontId="15" fillId="0" borderId="0" xfId="0" applyFont="1" applyAlignment="1" applyProtection="1">
      <alignment horizontal="right"/>
    </xf>
    <xf numFmtId="2" fontId="13" fillId="0" borderId="14" xfId="0" applyNumberFormat="1" applyFont="1" applyBorder="1" applyAlignment="1" applyProtection="1">
      <alignment horizontal="center"/>
    </xf>
    <xf numFmtId="0" fontId="13" fillId="0" borderId="0" xfId="0" applyFont="1" applyBorder="1" applyProtection="1"/>
    <xf numFmtId="0" fontId="13" fillId="0" borderId="0" xfId="0" applyFont="1" applyBorder="1" applyAlignment="1" applyProtection="1">
      <alignment horizontal="center"/>
    </xf>
    <xf numFmtId="2" fontId="13" fillId="0" borderId="0" xfId="0" applyNumberFormat="1" applyFont="1" applyBorder="1" applyAlignment="1" applyProtection="1">
      <alignment horizontal="center"/>
    </xf>
    <xf numFmtId="2" fontId="18" fillId="1" borderId="0" xfId="0" applyNumberFormat="1" applyFont="1" applyFill="1" applyBorder="1" applyProtection="1"/>
    <xf numFmtId="2" fontId="13" fillId="1" borderId="8" xfId="0" applyNumberFormat="1" applyFont="1" applyFill="1" applyBorder="1" applyProtection="1"/>
    <xf numFmtId="0" fontId="14" fillId="0" borderId="0" xfId="0" applyFont="1" applyBorder="1" applyAlignment="1" applyProtection="1">
      <alignment horizontal="center"/>
    </xf>
    <xf numFmtId="169" fontId="17" fillId="0" borderId="0" xfId="0" applyNumberFormat="1" applyFont="1" applyFill="1" applyBorder="1" applyProtection="1"/>
    <xf numFmtId="0" fontId="13" fillId="0" borderId="0" xfId="0" applyFont="1" applyFill="1" applyBorder="1" applyAlignment="1" applyProtection="1">
      <alignment horizontal="center"/>
    </xf>
    <xf numFmtId="0" fontId="13" fillId="0" borderId="0" xfId="0" applyFont="1" applyFill="1" applyBorder="1" applyProtection="1"/>
    <xf numFmtId="2" fontId="13" fillId="0" borderId="0" xfId="0" applyNumberFormat="1" applyFont="1" applyFill="1" applyBorder="1" applyAlignment="1" applyProtection="1">
      <alignment horizontal="center"/>
    </xf>
    <xf numFmtId="2" fontId="19" fillId="0" borderId="2" xfId="0" applyNumberFormat="1" applyFont="1" applyBorder="1" applyAlignment="1" applyProtection="1">
      <alignment horizontal="center"/>
    </xf>
    <xf numFmtId="2" fontId="19" fillId="0" borderId="0" xfId="0" applyNumberFormat="1" applyFont="1" applyAlignment="1" applyProtection="1">
      <alignment horizontal="center"/>
    </xf>
    <xf numFmtId="0" fontId="16" fillId="0" borderId="0" xfId="0" applyFont="1" applyFill="1" applyBorder="1" applyProtection="1"/>
    <xf numFmtId="0" fontId="0" fillId="0" borderId="0" xfId="0" applyFill="1" applyBorder="1" applyProtection="1"/>
    <xf numFmtId="0" fontId="17" fillId="0" borderId="0" xfId="0" applyFont="1" applyFill="1" applyBorder="1" applyProtection="1"/>
    <xf numFmtId="0" fontId="14" fillId="0" borderId="0" xfId="0" applyFont="1" applyFill="1" applyBorder="1" applyAlignment="1" applyProtection="1">
      <alignment horizontal="right"/>
    </xf>
    <xf numFmtId="2" fontId="13" fillId="0" borderId="0" xfId="0" applyNumberFormat="1" applyFont="1" applyFill="1" applyBorder="1" applyProtection="1"/>
    <xf numFmtId="0" fontId="14" fillId="0" borderId="0" xfId="0" applyFont="1" applyFill="1" applyBorder="1" applyAlignment="1" applyProtection="1">
      <alignment horizontal="center"/>
    </xf>
    <xf numFmtId="0" fontId="14" fillId="0" borderId="0" xfId="0" applyFont="1" applyFill="1" applyBorder="1" applyAlignment="1" applyProtection="1">
      <alignment horizontal="centerContinuous"/>
    </xf>
    <xf numFmtId="2" fontId="14" fillId="0" borderId="0" xfId="0" applyNumberFormat="1" applyFont="1" applyFill="1" applyBorder="1" applyAlignment="1" applyProtection="1">
      <alignment horizontal="centerContinuous"/>
    </xf>
    <xf numFmtId="2" fontId="14" fillId="0" borderId="0" xfId="0" applyNumberFormat="1" applyFont="1" applyFill="1" applyBorder="1" applyAlignment="1" applyProtection="1">
      <alignment horizontal="center"/>
    </xf>
    <xf numFmtId="0" fontId="20" fillId="0" borderId="0" xfId="0" applyFont="1" applyAlignment="1">
      <alignment horizontal="left" vertical="center" wrapText="1"/>
    </xf>
    <xf numFmtId="0" fontId="5" fillId="0" borderId="0" xfId="0" applyFont="1" applyAlignment="1" applyProtection="1">
      <alignment horizontal="left"/>
    </xf>
    <xf numFmtId="1" fontId="21" fillId="0" borderId="0" xfId="0" applyNumberFormat="1" applyFont="1" applyFill="1" applyBorder="1"/>
    <xf numFmtId="2" fontId="1" fillId="0" borderId="0" xfId="0" applyNumberFormat="1" applyFont="1" applyProtection="1"/>
    <xf numFmtId="0" fontId="1" fillId="0" borderId="0" xfId="0" applyFont="1" applyAlignment="1" applyProtection="1">
      <alignment horizontal="right"/>
    </xf>
    <xf numFmtId="2" fontId="7" fillId="0" borderId="0" xfId="0" applyNumberFormat="1" applyFont="1" applyAlignment="1" applyProtection="1">
      <alignment horizontal="center"/>
    </xf>
    <xf numFmtId="2" fontId="5" fillId="0" borderId="0" xfId="0" applyNumberFormat="1" applyFont="1" applyAlignment="1" applyProtection="1">
      <alignment horizontal="center"/>
    </xf>
    <xf numFmtId="165" fontId="5" fillId="3" borderId="1" xfId="0" applyNumberFormat="1" applyFont="1" applyFill="1" applyBorder="1" applyAlignment="1" applyProtection="1">
      <alignment horizontal="center"/>
    </xf>
    <xf numFmtId="165" fontId="5" fillId="3" borderId="2" xfId="0" applyNumberFormat="1" applyFont="1" applyFill="1" applyBorder="1" applyAlignment="1" applyProtection="1">
      <alignment horizontal="center"/>
    </xf>
    <xf numFmtId="165" fontId="5" fillId="3" borderId="3" xfId="0" applyNumberFormat="1" applyFont="1" applyFill="1" applyBorder="1" applyAlignment="1" applyProtection="1">
      <alignment horizontal="center"/>
    </xf>
    <xf numFmtId="164" fontId="22" fillId="3" borderId="0" xfId="0" applyNumberFormat="1" applyFont="1" applyFill="1" applyBorder="1" applyAlignment="1" applyProtection="1">
      <alignment horizontal="center"/>
    </xf>
    <xf numFmtId="164" fontId="3" fillId="0" borderId="0" xfId="0" applyNumberFormat="1" applyFont="1" applyBorder="1" applyAlignment="1" applyProtection="1">
      <alignment horizontal="center"/>
    </xf>
    <xf numFmtId="0" fontId="3" fillId="0" borderId="0" xfId="0" applyFont="1" applyAlignment="1" applyProtection="1">
      <alignment horizontal="right"/>
    </xf>
    <xf numFmtId="164" fontId="3" fillId="0" borderId="0" xfId="0" applyNumberFormat="1" applyFont="1" applyAlignment="1" applyProtection="1">
      <alignment horizontal="left"/>
    </xf>
    <xf numFmtId="2" fontId="3" fillId="0" borderId="0" xfId="0" applyNumberFormat="1" applyFont="1" applyProtection="1"/>
    <xf numFmtId="2" fontId="3" fillId="0" borderId="0" xfId="0" applyNumberFormat="1" applyFont="1" applyAlignment="1" applyProtection="1">
      <alignment horizontal="left"/>
    </xf>
    <xf numFmtId="2" fontId="5" fillId="3" borderId="7" xfId="0" applyNumberFormat="1" applyFont="1" applyFill="1" applyBorder="1" applyAlignment="1" applyProtection="1">
      <alignment horizontal="center"/>
    </xf>
    <xf numFmtId="2" fontId="5" fillId="3" borderId="2" xfId="0" applyNumberFormat="1" applyFont="1" applyFill="1" applyBorder="1" applyAlignment="1" applyProtection="1">
      <alignment horizontal="center"/>
    </xf>
    <xf numFmtId="0" fontId="0" fillId="0" borderId="0" xfId="0" applyAlignment="1">
      <alignment wrapText="1"/>
    </xf>
    <xf numFmtId="0" fontId="0" fillId="0" borderId="0" xfId="0" applyAlignment="1">
      <alignment vertical="top" wrapText="1"/>
    </xf>
    <xf numFmtId="0" fontId="23" fillId="0" borderId="0" xfId="0" applyFont="1" applyAlignment="1">
      <alignment horizontal="left" vertical="center" wrapText="1" indent="1"/>
    </xf>
    <xf numFmtId="0" fontId="24" fillId="0" borderId="0" xfId="1" applyAlignment="1">
      <alignment horizontal="left" vertical="center" wrapText="1" indent="1"/>
    </xf>
    <xf numFmtId="0" fontId="23" fillId="0" borderId="0" xfId="0" applyFont="1" applyAlignment="1">
      <alignment vertical="center" wrapText="1"/>
    </xf>
    <xf numFmtId="0" fontId="25" fillId="0" borderId="0" xfId="0" applyFont="1"/>
    <xf numFmtId="0" fontId="26" fillId="0" borderId="0" xfId="0" applyFont="1" applyAlignment="1">
      <alignment vertical="center" wrapText="1"/>
    </xf>
    <xf numFmtId="0" fontId="25" fillId="4" borderId="0" xfId="0" applyFont="1" applyFill="1" applyBorder="1" applyAlignment="1" applyProtection="1">
      <alignment horizontal="center"/>
    </xf>
    <xf numFmtId="2" fontId="25" fillId="4" borderId="0" xfId="0" applyNumberFormat="1" applyFont="1" applyFill="1" applyBorder="1" applyAlignment="1" applyProtection="1">
      <alignment horizontal="center"/>
    </xf>
    <xf numFmtId="2" fontId="14" fillId="0" borderId="0" xfId="0" applyNumberFormat="1" applyFont="1" applyFill="1" applyProtection="1"/>
    <xf numFmtId="2" fontId="27" fillId="0" borderId="2" xfId="0" applyNumberFormat="1" applyFont="1" applyBorder="1" applyAlignment="1" applyProtection="1">
      <alignment horizontal="center"/>
    </xf>
    <xf numFmtId="0" fontId="5" fillId="0" borderId="2" xfId="0" applyFont="1" applyBorder="1" applyAlignment="1" applyProtection="1">
      <alignment horizontal="left"/>
      <protection locked="0"/>
    </xf>
    <xf numFmtId="0" fontId="28" fillId="0" borderId="2" xfId="0" applyFont="1" applyBorder="1" applyAlignment="1" applyProtection="1">
      <alignment horizontal="center"/>
      <protection locked="0"/>
    </xf>
    <xf numFmtId="2" fontId="28" fillId="0" borderId="2" xfId="0" applyNumberFormat="1" applyFont="1" applyBorder="1" applyAlignment="1" applyProtection="1">
      <alignment horizontal="center"/>
      <protection locked="0"/>
    </xf>
    <xf numFmtId="0" fontId="11" fillId="0" borderId="2" xfId="0" applyFont="1" applyBorder="1" applyProtection="1">
      <protection locked="0"/>
    </xf>
    <xf numFmtId="0" fontId="6" fillId="0" borderId="2" xfId="0" applyFont="1" applyBorder="1" applyProtection="1">
      <protection locked="0"/>
    </xf>
    <xf numFmtId="0" fontId="6" fillId="0" borderId="2" xfId="0" applyFont="1" applyBorder="1" applyAlignment="1" applyProtection="1">
      <alignment horizontal="center"/>
      <protection locked="0"/>
    </xf>
    <xf numFmtId="2" fontId="10" fillId="0" borderId="2" xfId="0" applyNumberFormat="1" applyFont="1" applyBorder="1" applyAlignment="1" applyProtection="1">
      <alignment horizontal="center"/>
    </xf>
    <xf numFmtId="0" fontId="7" fillId="0" borderId="2" xfId="0" applyFont="1" applyBorder="1" applyProtection="1">
      <protection locked="0"/>
    </xf>
    <xf numFmtId="2" fontId="10" fillId="0" borderId="2" xfId="0" applyNumberFormat="1" applyFont="1" applyBorder="1" applyAlignment="1" applyProtection="1">
      <alignment horizontal="left"/>
      <protection locked="0"/>
    </xf>
    <xf numFmtId="0" fontId="10" fillId="0" borderId="2" xfId="0" applyFont="1" applyBorder="1"/>
    <xf numFmtId="0" fontId="10" fillId="0" borderId="2" xfId="0" applyFont="1" applyBorder="1" applyAlignment="1">
      <alignment horizontal="center"/>
    </xf>
    <xf numFmtId="164" fontId="10" fillId="0" borderId="2" xfId="0" applyNumberFormat="1" applyFont="1" applyBorder="1" applyAlignment="1">
      <alignment horizontal="center"/>
    </xf>
    <xf numFmtId="0" fontId="34" fillId="0" borderId="0" xfId="2" applyFont="1" applyAlignment="1">
      <alignment horizontal="center" vertical="center"/>
    </xf>
    <xf numFmtId="0" fontId="31" fillId="0" borderId="0" xfId="2" applyFont="1" applyAlignment="1">
      <alignment vertical="center"/>
    </xf>
    <xf numFmtId="0" fontId="31" fillId="0" borderId="0" xfId="2" applyFont="1" applyAlignment="1">
      <alignment vertical="center" wrapText="1"/>
    </xf>
    <xf numFmtId="2" fontId="34" fillId="0" borderId="2" xfId="2" applyNumberFormat="1" applyFont="1" applyBorder="1" applyAlignment="1" applyProtection="1">
      <alignment horizontal="left" vertical="center"/>
    </xf>
    <xf numFmtId="0" fontId="31" fillId="0" borderId="0" xfId="2" applyFont="1" applyBorder="1" applyAlignment="1">
      <alignment vertical="center"/>
    </xf>
    <xf numFmtId="0" fontId="32" fillId="0" borderId="0" xfId="2" applyFont="1" applyAlignment="1">
      <alignment vertical="center"/>
    </xf>
    <xf numFmtId="2" fontId="34" fillId="0" borderId="2" xfId="2" applyNumberFormat="1" applyFont="1" applyBorder="1" applyAlignment="1" applyProtection="1">
      <alignment horizontal="left" vertical="center"/>
      <protection locked="0"/>
    </xf>
    <xf numFmtId="0" fontId="33" fillId="0" borderId="0" xfId="2" applyFont="1" applyAlignment="1">
      <alignment vertical="center"/>
    </xf>
    <xf numFmtId="1" fontId="34" fillId="0" borderId="2" xfId="2" applyNumberFormat="1" applyFont="1" applyBorder="1" applyAlignment="1" applyProtection="1">
      <alignment horizontal="right" vertical="center"/>
      <protection locked="0"/>
    </xf>
    <xf numFmtId="0" fontId="19" fillId="0" borderId="2" xfId="2" applyFont="1" applyBorder="1" applyAlignment="1" applyProtection="1">
      <alignment vertical="center"/>
      <protection locked="0"/>
    </xf>
    <xf numFmtId="164" fontId="12" fillId="0" borderId="2" xfId="2" applyNumberFormat="1" applyFont="1" applyBorder="1" applyAlignment="1" applyProtection="1">
      <alignment horizontal="center" vertical="center"/>
      <protection locked="0"/>
    </xf>
    <xf numFmtId="0" fontId="12" fillId="0" borderId="2" xfId="2" applyFont="1" applyBorder="1" applyAlignment="1" applyProtection="1">
      <alignment horizontal="center" vertical="center"/>
      <protection locked="0"/>
    </xf>
    <xf numFmtId="2" fontId="12" fillId="3" borderId="2" xfId="2" applyNumberFormat="1" applyFont="1" applyFill="1" applyBorder="1" applyAlignment="1" applyProtection="1">
      <alignment horizontal="center" vertical="center"/>
      <protection locked="0"/>
    </xf>
    <xf numFmtId="0" fontId="12" fillId="0" borderId="2" xfId="2" applyFont="1" applyBorder="1" applyAlignment="1" applyProtection="1">
      <alignment vertical="center"/>
      <protection locked="0"/>
    </xf>
    <xf numFmtId="2" fontId="19" fillId="0" borderId="2" xfId="2" applyNumberFormat="1" applyFont="1" applyBorder="1" applyAlignment="1" applyProtection="1">
      <alignment horizontal="center" vertical="center"/>
      <protection locked="0"/>
    </xf>
    <xf numFmtId="0" fontId="12" fillId="0" borderId="2" xfId="2" applyFont="1" applyBorder="1" applyAlignment="1" applyProtection="1">
      <alignment horizontal="left" vertical="center"/>
      <protection locked="0"/>
    </xf>
    <xf numFmtId="0" fontId="19" fillId="0" borderId="2" xfId="2" applyFont="1" applyBorder="1" applyAlignment="1" applyProtection="1">
      <alignment horizontal="left" vertical="center"/>
      <protection locked="0"/>
    </xf>
    <xf numFmtId="0" fontId="19" fillId="0" borderId="2" xfId="2" applyFont="1" applyBorder="1" applyAlignment="1" applyProtection="1">
      <alignment horizontal="center" vertical="center"/>
      <protection locked="0"/>
    </xf>
    <xf numFmtId="170" fontId="12" fillId="3" borderId="2" xfId="2" applyNumberFormat="1" applyFont="1" applyFill="1" applyBorder="1" applyAlignment="1" applyProtection="1">
      <alignment horizontal="center" vertical="center"/>
      <protection locked="0"/>
    </xf>
    <xf numFmtId="2" fontId="10" fillId="0" borderId="0" xfId="2" applyNumberFormat="1" applyFont="1" applyBorder="1" applyAlignment="1" applyProtection="1">
      <alignment horizontal="center" vertical="center"/>
      <protection locked="0"/>
    </xf>
    <xf numFmtId="0" fontId="36" fillId="0" borderId="0" xfId="0" applyFont="1" applyBorder="1" applyAlignment="1">
      <alignment horizontal="left" vertical="center" wrapText="1"/>
    </xf>
    <xf numFmtId="0" fontId="10" fillId="0" borderId="0" xfId="2" applyFont="1" applyBorder="1" applyAlignment="1" applyProtection="1">
      <alignment vertical="center"/>
      <protection locked="0"/>
    </xf>
    <xf numFmtId="0" fontId="12" fillId="0" borderId="0" xfId="2" applyFont="1" applyBorder="1" applyAlignment="1" applyProtection="1">
      <alignment vertical="center"/>
      <protection locked="0"/>
    </xf>
    <xf numFmtId="2" fontId="37" fillId="0" borderId="0" xfId="2" applyNumberFormat="1" applyFont="1" applyBorder="1" applyAlignment="1" applyProtection="1">
      <alignment horizontal="center" vertical="center"/>
      <protection locked="0"/>
    </xf>
    <xf numFmtId="2" fontId="6" fillId="0" borderId="0" xfId="2" applyNumberFormat="1" applyFont="1" applyBorder="1" applyAlignment="1" applyProtection="1">
      <alignment horizontal="center" vertical="center"/>
      <protection locked="0"/>
    </xf>
    <xf numFmtId="0" fontId="6" fillId="0" borderId="0" xfId="2" applyFont="1" applyBorder="1" applyAlignment="1" applyProtection="1">
      <alignment vertical="center"/>
      <protection locked="0"/>
    </xf>
    <xf numFmtId="0" fontId="10" fillId="0" borderId="0" xfId="2" applyFont="1" applyBorder="1" applyAlignment="1" applyProtection="1">
      <alignment horizontal="left" vertical="center"/>
      <protection locked="0"/>
    </xf>
    <xf numFmtId="0" fontId="28" fillId="0" borderId="0" xfId="2" applyFont="1" applyBorder="1" applyAlignment="1" applyProtection="1">
      <alignment horizontal="center" vertical="center"/>
      <protection locked="0"/>
    </xf>
    <xf numFmtId="2" fontId="28" fillId="0" borderId="0" xfId="2" applyNumberFormat="1" applyFont="1" applyBorder="1" applyAlignment="1" applyProtection="1">
      <alignment horizontal="center" vertical="center"/>
      <protection locked="0"/>
    </xf>
    <xf numFmtId="0" fontId="28" fillId="0" borderId="0" xfId="2" applyFont="1" applyBorder="1" applyAlignment="1" applyProtection="1">
      <alignment vertical="center"/>
      <protection locked="0"/>
    </xf>
    <xf numFmtId="0" fontId="10" fillId="0" borderId="0" xfId="2" applyFont="1" applyBorder="1" applyAlignment="1" applyProtection="1">
      <alignment horizontal="center" vertical="center"/>
      <protection locked="0"/>
    </xf>
    <xf numFmtId="164" fontId="10" fillId="0" borderId="0" xfId="2" applyNumberFormat="1" applyFont="1" applyBorder="1" applyAlignment="1" applyProtection="1">
      <alignment horizontal="center" vertical="center"/>
      <protection locked="0"/>
    </xf>
    <xf numFmtId="170" fontId="12" fillId="3" borderId="2" xfId="2" applyNumberFormat="1" applyFont="1" applyFill="1" applyBorder="1" applyAlignment="1" applyProtection="1">
      <alignment horizontal="center" vertical="center"/>
    </xf>
    <xf numFmtId="2" fontId="38" fillId="0" borderId="0" xfId="2" applyNumberFormat="1" applyFont="1" applyBorder="1" applyAlignment="1" applyProtection="1">
      <alignment horizontal="center" vertical="center"/>
      <protection locked="0"/>
    </xf>
    <xf numFmtId="2" fontId="2" fillId="0" borderId="19" xfId="0" applyNumberFormat="1" applyFont="1" applyBorder="1" applyAlignment="1" applyProtection="1">
      <alignment horizontal="center"/>
    </xf>
    <xf numFmtId="164" fontId="3" fillId="0" borderId="20" xfId="0" applyNumberFormat="1" applyFont="1" applyBorder="1" applyAlignment="1" applyProtection="1">
      <alignment horizontal="left"/>
    </xf>
    <xf numFmtId="164" fontId="2" fillId="0" borderId="19" xfId="0" applyNumberFormat="1" applyFont="1" applyBorder="1" applyAlignment="1" applyProtection="1">
      <alignment horizontal="center"/>
    </xf>
    <xf numFmtId="164" fontId="3" fillId="0" borderId="20" xfId="0" applyNumberFormat="1" applyFont="1" applyBorder="1" applyAlignment="1" applyProtection="1">
      <alignment horizontal="center"/>
    </xf>
    <xf numFmtId="2" fontId="3" fillId="0" borderId="20" xfId="0" applyNumberFormat="1" applyFont="1" applyBorder="1" applyAlignment="1" applyProtection="1">
      <alignment horizontal="left"/>
    </xf>
    <xf numFmtId="164" fontId="2" fillId="0" borderId="11" xfId="0" applyNumberFormat="1" applyFont="1" applyBorder="1" applyAlignment="1" applyProtection="1">
      <alignment horizontal="left" vertical="top"/>
    </xf>
    <xf numFmtId="164" fontId="2" fillId="0" borderId="15" xfId="0" applyNumberFormat="1" applyFont="1" applyBorder="1" applyAlignment="1" applyProtection="1">
      <alignment horizontal="left" vertical="top"/>
    </xf>
    <xf numFmtId="164" fontId="2" fillId="0" borderId="16" xfId="0" applyNumberFormat="1" applyFont="1" applyBorder="1" applyAlignment="1" applyProtection="1">
      <alignment horizontal="left" vertical="top"/>
    </xf>
    <xf numFmtId="164" fontId="2" fillId="0" borderId="5" xfId="0" applyNumberFormat="1" applyFont="1" applyBorder="1" applyAlignment="1" applyProtection="1">
      <alignment horizontal="left" vertical="top"/>
    </xf>
    <xf numFmtId="164" fontId="2" fillId="0" borderId="0" xfId="0" applyNumberFormat="1" applyFont="1" applyBorder="1" applyAlignment="1" applyProtection="1">
      <alignment horizontal="left" vertical="top"/>
    </xf>
    <xf numFmtId="164" fontId="2" fillId="0" borderId="17" xfId="0" applyNumberFormat="1" applyFont="1" applyBorder="1" applyAlignment="1" applyProtection="1">
      <alignment horizontal="left" vertical="top"/>
    </xf>
    <xf numFmtId="164" fontId="2" fillId="0" borderId="6" xfId="0" applyNumberFormat="1" applyFont="1" applyBorder="1" applyAlignment="1" applyProtection="1">
      <alignment horizontal="left" vertical="top"/>
    </xf>
    <xf numFmtId="164" fontId="2" fillId="0" borderId="8" xfId="0" applyNumberFormat="1" applyFont="1" applyBorder="1" applyAlignment="1" applyProtection="1">
      <alignment horizontal="left" vertical="top"/>
    </xf>
    <xf numFmtId="164" fontId="2" fillId="0" borderId="18" xfId="0" applyNumberFormat="1" applyFont="1" applyBorder="1" applyAlignment="1" applyProtection="1">
      <alignment horizontal="left" vertical="top"/>
    </xf>
    <xf numFmtId="0" fontId="30" fillId="0" borderId="0" xfId="2" applyFont="1" applyBorder="1" applyAlignment="1">
      <alignment vertical="center"/>
    </xf>
    <xf numFmtId="1" fontId="34" fillId="0" borderId="0" xfId="2" applyNumberFormat="1" applyFont="1" applyBorder="1" applyAlignment="1">
      <alignment horizontal="right" vertical="center"/>
    </xf>
    <xf numFmtId="164" fontId="34" fillId="0" borderId="0" xfId="2" applyNumberFormat="1" applyFont="1" applyBorder="1" applyAlignment="1">
      <alignment horizontal="center" vertical="center"/>
    </xf>
    <xf numFmtId="164" fontId="35" fillId="0" borderId="0" xfId="2" applyNumberFormat="1" applyFont="1" applyBorder="1" applyAlignment="1">
      <alignment horizontal="centerContinuous" vertical="center"/>
    </xf>
    <xf numFmtId="2" fontId="34" fillId="0" borderId="0" xfId="2" applyNumberFormat="1" applyFont="1" applyBorder="1" applyAlignment="1" applyProtection="1">
      <alignment horizontal="center" vertical="center"/>
    </xf>
    <xf numFmtId="0" fontId="30" fillId="0" borderId="0" xfId="2" applyFont="1" applyBorder="1" applyAlignment="1" applyProtection="1">
      <alignment vertical="center"/>
      <protection locked="0"/>
    </xf>
    <xf numFmtId="2" fontId="34" fillId="0" borderId="0" xfId="2" applyNumberFormat="1" applyFont="1" applyBorder="1" applyAlignment="1" applyProtection="1">
      <alignment horizontal="center" vertical="center"/>
      <protection locked="0"/>
    </xf>
    <xf numFmtId="1" fontId="34" fillId="0" borderId="0" xfId="2" applyNumberFormat="1" applyFont="1" applyBorder="1" applyAlignment="1" applyProtection="1">
      <alignment horizontal="right" vertical="center"/>
      <protection locked="0"/>
    </xf>
    <xf numFmtId="2" fontId="34" fillId="0" borderId="0" xfId="2" applyNumberFormat="1" applyFont="1" applyBorder="1" applyAlignment="1" applyProtection="1">
      <alignment horizontal="left" vertical="center"/>
      <protection locked="0"/>
    </xf>
    <xf numFmtId="2" fontId="35" fillId="0" borderId="0" xfId="2" applyNumberFormat="1" applyFont="1" applyBorder="1" applyAlignment="1" applyProtection="1">
      <alignment horizontal="right" vertical="center"/>
      <protection locked="0"/>
    </xf>
    <xf numFmtId="164" fontId="34" fillId="0" borderId="0" xfId="2" applyNumberFormat="1" applyFont="1" applyBorder="1" applyAlignment="1" applyProtection="1">
      <alignment horizontal="center" vertical="center"/>
      <protection locked="0"/>
    </xf>
    <xf numFmtId="164" fontId="34" fillId="0" borderId="0" xfId="2" applyNumberFormat="1" applyFont="1" applyBorder="1" applyAlignment="1" applyProtection="1">
      <alignment horizontal="left" vertical="center"/>
      <protection locked="0"/>
    </xf>
    <xf numFmtId="164" fontId="34" fillId="0" borderId="0" xfId="2" applyNumberFormat="1" applyFont="1" applyBorder="1" applyAlignment="1">
      <alignment horizontal="left" vertical="center"/>
    </xf>
    <xf numFmtId="1" fontId="34" fillId="0" borderId="2" xfId="2" applyNumberFormat="1" applyFont="1" applyBorder="1" applyAlignment="1" applyProtection="1">
      <alignment horizontal="right" vertical="center"/>
    </xf>
    <xf numFmtId="0" fontId="29" fillId="0" borderId="2" xfId="2" applyNumberFormat="1" applyFont="1" applyBorder="1" applyAlignment="1">
      <alignment horizontal="left" vertical="top" wrapText="1"/>
    </xf>
    <xf numFmtId="0" fontId="29" fillId="0" borderId="2" xfId="2" applyNumberFormat="1" applyBorder="1" applyAlignment="1">
      <alignment horizontal="left" vertical="top" wrapText="1"/>
    </xf>
    <xf numFmtId="1" fontId="34" fillId="0" borderId="4" xfId="2" applyNumberFormat="1" applyFont="1" applyBorder="1" applyAlignment="1" applyProtection="1">
      <alignment horizontal="right" vertical="center" wrapText="1"/>
    </xf>
    <xf numFmtId="164" fontId="34" fillId="0" borderId="4" xfId="2" applyNumberFormat="1" applyFont="1" applyBorder="1" applyAlignment="1" applyProtection="1">
      <alignment horizontal="left" vertical="center" wrapText="1"/>
    </xf>
    <xf numFmtId="164" fontId="35" fillId="0" borderId="4" xfId="2" applyNumberFormat="1" applyFont="1" applyBorder="1" applyAlignment="1" applyProtection="1">
      <alignment horizontal="center" vertical="center" wrapText="1"/>
      <protection locked="0"/>
    </xf>
    <xf numFmtId="2" fontId="35" fillId="0" borderId="4" xfId="2" applyNumberFormat="1" applyFont="1" applyBorder="1" applyAlignment="1" applyProtection="1">
      <alignment horizontal="center" vertical="center" wrapText="1"/>
    </xf>
    <xf numFmtId="1" fontId="34" fillId="0" borderId="21" xfId="2" applyNumberFormat="1" applyFont="1" applyBorder="1" applyAlignment="1" applyProtection="1">
      <alignment horizontal="right" vertical="center"/>
    </xf>
    <xf numFmtId="2" fontId="34" fillId="0" borderId="21" xfId="2" applyNumberFormat="1" applyFont="1" applyBorder="1" applyAlignment="1" applyProtection="1">
      <alignment horizontal="left" vertical="center"/>
    </xf>
    <xf numFmtId="0" fontId="29" fillId="0" borderId="23" xfId="2" applyNumberFormat="1" applyBorder="1" applyAlignment="1">
      <alignment horizontal="left" vertical="top" wrapText="1"/>
    </xf>
    <xf numFmtId="1" fontId="34" fillId="0" borderId="24" xfId="2" applyNumberFormat="1" applyFont="1" applyBorder="1" applyAlignment="1" applyProtection="1">
      <alignment horizontal="right" vertical="center"/>
      <protection locked="0"/>
    </xf>
    <xf numFmtId="2" fontId="34" fillId="0" borderId="24" xfId="2" applyNumberFormat="1" applyFont="1" applyBorder="1" applyAlignment="1" applyProtection="1">
      <alignment horizontal="left" vertical="center"/>
    </xf>
    <xf numFmtId="0" fontId="29" fillId="0" borderId="24" xfId="2" applyNumberFormat="1" applyBorder="1" applyAlignment="1">
      <alignment horizontal="left" vertical="top" wrapText="1"/>
    </xf>
    <xf numFmtId="0" fontId="29" fillId="0" borderId="25" xfId="2" applyNumberFormat="1" applyBorder="1" applyAlignment="1">
      <alignment horizontal="left" vertical="top" wrapText="1"/>
    </xf>
    <xf numFmtId="1" fontId="34" fillId="0" borderId="24" xfId="2" applyNumberFormat="1" applyFont="1" applyBorder="1" applyAlignment="1" applyProtection="1">
      <alignment horizontal="right" vertical="center"/>
    </xf>
    <xf numFmtId="1" fontId="34" fillId="0" borderId="21" xfId="2" applyNumberFormat="1" applyFont="1" applyBorder="1" applyAlignment="1" applyProtection="1">
      <alignment horizontal="right" vertical="center"/>
      <protection locked="0"/>
    </xf>
    <xf numFmtId="2" fontId="34" fillId="0" borderId="21" xfId="2" applyNumberFormat="1" applyFont="1" applyBorder="1" applyAlignment="1" applyProtection="1">
      <alignment horizontal="left" vertical="center"/>
      <protection locked="0"/>
    </xf>
    <xf numFmtId="2" fontId="34" fillId="0" borderId="24" xfId="2" applyNumberFormat="1" applyFont="1" applyBorder="1" applyAlignment="1" applyProtection="1">
      <alignment horizontal="left" vertical="center"/>
      <protection locked="0"/>
    </xf>
    <xf numFmtId="0" fontId="30" fillId="0" borderId="26" xfId="2" applyFont="1" applyBorder="1" applyAlignment="1" applyProtection="1">
      <alignment horizontal="center" vertical="center"/>
      <protection locked="0"/>
    </xf>
    <xf numFmtId="0" fontId="30" fillId="0" borderId="27" xfId="2" applyFont="1" applyBorder="1" applyAlignment="1" applyProtection="1">
      <alignment horizontal="center" vertical="center"/>
      <protection locked="0"/>
    </xf>
    <xf numFmtId="0" fontId="30" fillId="0" borderId="28" xfId="2" applyFont="1" applyBorder="1" applyAlignment="1" applyProtection="1">
      <alignment horizontal="center" vertical="center"/>
      <protection locked="0"/>
    </xf>
    <xf numFmtId="0" fontId="30" fillId="0" borderId="26" xfId="2" applyFont="1" applyBorder="1" applyAlignment="1">
      <alignment horizontal="center" vertical="center"/>
    </xf>
    <xf numFmtId="0" fontId="30" fillId="0" borderId="27" xfId="2" applyFont="1" applyBorder="1" applyAlignment="1">
      <alignment horizontal="center" vertical="center"/>
    </xf>
    <xf numFmtId="0" fontId="30" fillId="0" borderId="28" xfId="2" applyFont="1" applyBorder="1" applyAlignment="1">
      <alignment horizontal="center" vertical="center"/>
    </xf>
    <xf numFmtId="2" fontId="39" fillId="0" borderId="21" xfId="2" applyNumberFormat="1" applyFont="1" applyBorder="1" applyAlignment="1" applyProtection="1">
      <alignment horizontal="center" vertical="center"/>
      <protection locked="0"/>
    </xf>
    <xf numFmtId="2" fontId="39" fillId="0" borderId="21" xfId="2" applyNumberFormat="1" applyFont="1" applyBorder="1" applyAlignment="1" applyProtection="1">
      <alignment horizontal="center" vertical="center"/>
    </xf>
    <xf numFmtId="2" fontId="39" fillId="0" borderId="22" xfId="2" applyNumberFormat="1" applyFont="1" applyBorder="1" applyAlignment="1" applyProtection="1">
      <alignment horizontal="center" vertical="center"/>
    </xf>
    <xf numFmtId="2" fontId="39" fillId="2" borderId="21" xfId="2" applyNumberFormat="1" applyFont="1" applyFill="1" applyBorder="1" applyAlignment="1" applyProtection="1">
      <alignment horizontal="center" vertical="center"/>
      <protection locked="0"/>
    </xf>
    <xf numFmtId="2" fontId="39" fillId="2" borderId="10" xfId="2" applyNumberFormat="1" applyFont="1" applyFill="1" applyBorder="1" applyAlignment="1" applyProtection="1">
      <alignment horizontal="center" vertical="center"/>
    </xf>
    <xf numFmtId="2" fontId="39" fillId="3" borderId="2" xfId="2" applyNumberFormat="1" applyFont="1" applyFill="1" applyBorder="1" applyAlignment="1" applyProtection="1">
      <alignment horizontal="center" vertical="center"/>
      <protection locked="0"/>
    </xf>
    <xf numFmtId="14" fontId="30" fillId="5" borderId="4" xfId="2" applyNumberFormat="1" applyFont="1" applyFill="1" applyBorder="1" applyAlignment="1" applyProtection="1">
      <alignment vertical="center" wrapText="1"/>
      <protection locked="0"/>
    </xf>
    <xf numFmtId="2" fontId="40" fillId="0" borderId="2" xfId="0" applyNumberFormat="1" applyFont="1" applyBorder="1" applyAlignment="1" applyProtection="1">
      <alignment horizontal="right"/>
      <protection locked="0"/>
    </xf>
    <xf numFmtId="2" fontId="40" fillId="2" borderId="2" xfId="0" applyNumberFormat="1" applyFont="1" applyFill="1" applyBorder="1" applyAlignment="1" applyProtection="1">
      <alignment horizontal="center"/>
      <protection locked="0"/>
    </xf>
    <xf numFmtId="2" fontId="40" fillId="2" borderId="4" xfId="0" applyNumberFormat="1" applyFont="1" applyFill="1" applyBorder="1" applyAlignment="1" applyProtection="1">
      <alignment horizontal="center"/>
      <protection locked="0"/>
    </xf>
    <xf numFmtId="1" fontId="40" fillId="2" borderId="2" xfId="0" applyNumberFormat="1" applyFont="1" applyFill="1" applyBorder="1" applyAlignment="1" applyProtection="1">
      <alignment horizontal="center"/>
      <protection locked="0"/>
    </xf>
    <xf numFmtId="0" fontId="42" fillId="0" borderId="2" xfId="0" applyFont="1" applyBorder="1" applyAlignment="1" applyProtection="1">
      <alignment horizontal="left"/>
      <protection locked="0"/>
    </xf>
    <xf numFmtId="0" fontId="41" fillId="0" borderId="2" xfId="0" applyFont="1" applyBorder="1" applyAlignment="1" applyProtection="1">
      <alignment horizontal="left"/>
      <protection locked="0"/>
    </xf>
    <xf numFmtId="0" fontId="41" fillId="4" borderId="0" xfId="0" applyFont="1" applyFill="1" applyAlignment="1" applyProtection="1">
      <alignment horizontal="left"/>
    </xf>
    <xf numFmtId="0" fontId="41" fillId="4" borderId="0" xfId="0" applyFont="1" applyFill="1" applyAlignment="1" applyProtection="1">
      <alignment horizontal="left"/>
      <protection locked="0"/>
    </xf>
    <xf numFmtId="2" fontId="8" fillId="0" borderId="8" xfId="0" applyNumberFormat="1" applyFont="1" applyBorder="1" applyAlignment="1" applyProtection="1">
      <alignment horizontal="center"/>
    </xf>
    <xf numFmtId="2" fontId="12" fillId="6" borderId="2" xfId="2" applyNumberFormat="1" applyFont="1" applyFill="1" applyBorder="1" applyAlignment="1" applyProtection="1">
      <alignment horizontal="center" vertical="center"/>
      <protection locked="0"/>
    </xf>
    <xf numFmtId="2" fontId="6" fillId="0" borderId="2" xfId="0" applyNumberFormat="1" applyFont="1" applyBorder="1" applyAlignment="1" applyProtection="1">
      <alignment horizontal="center"/>
    </xf>
    <xf numFmtId="2" fontId="12" fillId="0" borderId="0" xfId="0" applyNumberFormat="1" applyFont="1" applyAlignment="1" applyProtection="1">
      <alignment horizontal="left"/>
    </xf>
    <xf numFmtId="2" fontId="43" fillId="0" borderId="0" xfId="0" applyNumberFormat="1" applyFont="1" applyAlignment="1" applyProtection="1">
      <alignment horizont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5" dropStyle="combo" dx="15" fmlaLink="D12" fmlaRange="'FOOD VALUES'!$B$1:$B$206" noThreeD="1" sel="167" val="159"/>
</file>

<file path=xl/ctrlProps/ctrlProp10.xml><?xml version="1.0" encoding="utf-8"?>
<formControlPr xmlns="http://schemas.microsoft.com/office/spreadsheetml/2009/9/main" objectType="Drop" dropLines="15" dropStyle="combo" dx="15" fmlaLink="D30" fmlaRange="'FOOD VALUES'!$B$1:$B$206" noThreeD="1" val="0"/>
</file>

<file path=xl/ctrlProps/ctrlProp11.xml><?xml version="1.0" encoding="utf-8"?>
<formControlPr xmlns="http://schemas.microsoft.com/office/spreadsheetml/2009/9/main" objectType="Spin" dx="16" fmlaLink="D14" max="30000" page="10" val="20"/>
</file>

<file path=xl/ctrlProps/ctrlProp12.xml><?xml version="1.0" encoding="utf-8"?>
<formControlPr xmlns="http://schemas.microsoft.com/office/spreadsheetml/2009/9/main" objectType="Spin" dx="16" fmlaLink="D17" max="30000" page="10" val="50"/>
</file>

<file path=xl/ctrlProps/ctrlProp13.xml><?xml version="1.0" encoding="utf-8"?>
<formControlPr xmlns="http://schemas.microsoft.com/office/spreadsheetml/2009/9/main" objectType="Spin" dx="16" fmlaLink="D20" max="30000" page="10" val="20"/>
</file>

<file path=xl/ctrlProps/ctrlProp14.xml><?xml version="1.0" encoding="utf-8"?>
<formControlPr xmlns="http://schemas.microsoft.com/office/spreadsheetml/2009/9/main" objectType="Spin" dx="16" fmlaLink="D23" max="30000" page="10" val="10"/>
</file>

<file path=xl/ctrlProps/ctrlProp15.xml><?xml version="1.0" encoding="utf-8"?>
<formControlPr xmlns="http://schemas.microsoft.com/office/spreadsheetml/2009/9/main" objectType="Spin" dx="16" fmlaLink="D26" max="30000" page="10" val="0"/>
</file>

<file path=xl/ctrlProps/ctrlProp16.xml><?xml version="1.0" encoding="utf-8"?>
<formControlPr xmlns="http://schemas.microsoft.com/office/spreadsheetml/2009/9/main" objectType="Spin" dx="16" fmlaLink="D29" max="30000" page="10" val="0"/>
</file>

<file path=xl/ctrlProps/ctrlProp17.xml><?xml version="1.0" encoding="utf-8"?>
<formControlPr xmlns="http://schemas.microsoft.com/office/spreadsheetml/2009/9/main" objectType="Spin" dx="16" fmlaLink="D32" max="30000" page="10" val="0"/>
</file>

<file path=xl/ctrlProps/ctrlProp18.xml><?xml version="1.0" encoding="utf-8"?>
<formControlPr xmlns="http://schemas.microsoft.com/office/spreadsheetml/2009/9/main" objectType="Spin" dx="16" fmlaLink="D35" max="30000" page="10" val="0"/>
</file>

<file path=xl/ctrlProps/ctrlProp19.xml><?xml version="1.0" encoding="utf-8"?>
<formControlPr xmlns="http://schemas.microsoft.com/office/spreadsheetml/2009/9/main" objectType="Drop" dropLines="15" dropStyle="combo" dx="15" fmlaLink="$E14" fmlaRange="'FOOD VALUES'!$B$1:$B$195" sel="12" val="10"/>
</file>

<file path=xl/ctrlProps/ctrlProp2.xml><?xml version="1.0" encoding="utf-8"?>
<formControlPr xmlns="http://schemas.microsoft.com/office/spreadsheetml/2009/9/main" objectType="Drop" dropLines="15" dropStyle="combo" dx="15" fmlaLink="D14" fmlaRange="'FOOD VALUES'!$B$1:$B$206" noThreeD="1" sel="32" val="28"/>
</file>

<file path=xl/ctrlProps/ctrlProp20.xml><?xml version="1.0" encoding="utf-8"?>
<formControlPr xmlns="http://schemas.microsoft.com/office/spreadsheetml/2009/9/main" objectType="Drop" dropLines="15" dropStyle="combo" dx="15" fmlaLink="$E$17" fmlaRange="'FOOD VALUES'!$B$1:$B$195" sel="47" val="37"/>
</file>

<file path=xl/ctrlProps/ctrlProp21.xml><?xml version="1.0" encoding="utf-8"?>
<formControlPr xmlns="http://schemas.microsoft.com/office/spreadsheetml/2009/9/main" objectType="Drop" dropLines="15" dropStyle="combo" dx="15" fmlaLink="$E$23" fmlaRange="'FOOD VALUES'!$B$1:$B$195" sel="167" val="162"/>
</file>

<file path=xl/ctrlProps/ctrlProp22.xml><?xml version="1.0" encoding="utf-8"?>
<formControlPr xmlns="http://schemas.microsoft.com/office/spreadsheetml/2009/9/main" objectType="Drop" dropLines="15" dropStyle="combo" dx="15" fmlaLink="$E$26" fmlaRange="'FOOD VALUES'!$B$1:$B$195" val="0"/>
</file>

<file path=xl/ctrlProps/ctrlProp23.xml><?xml version="1.0" encoding="utf-8"?>
<formControlPr xmlns="http://schemas.microsoft.com/office/spreadsheetml/2009/9/main" objectType="Drop" dropLines="15" dropStyle="combo" dx="15" fmlaLink="$E$29" fmlaRange="'FOOD VALUES'!$B$1:$B$195" val="0"/>
</file>

<file path=xl/ctrlProps/ctrlProp24.xml><?xml version="1.0" encoding="utf-8"?>
<formControlPr xmlns="http://schemas.microsoft.com/office/spreadsheetml/2009/9/main" objectType="Drop" dropLines="15" dropStyle="combo" dx="15" fmlaLink="$E$32" fmlaRange="'FOOD VALUES'!$B$1:$B$195" val="0"/>
</file>

<file path=xl/ctrlProps/ctrlProp25.xml><?xml version="1.0" encoding="utf-8"?>
<formControlPr xmlns="http://schemas.microsoft.com/office/spreadsheetml/2009/9/main" objectType="Drop" dropLines="15" dropStyle="combo" dx="15" fmlaLink="$E$35" fmlaRange="'FOOD VALUES'!$B$1:$B$195" val="0"/>
</file>

<file path=xl/ctrlProps/ctrlProp26.xml><?xml version="1.0" encoding="utf-8"?>
<formControlPr xmlns="http://schemas.microsoft.com/office/spreadsheetml/2009/9/main" objectType="Drop" dropLines="15" dropStyle="combo" dx="15" fmlaLink="$E$20" fmlaRange="'FOOD VALUES'!$B$1:$B$195" sel="83" val="80"/>
</file>

<file path=xl/ctrlProps/ctrlProp27.xml><?xml version="1.0" encoding="utf-8"?>
<formControlPr xmlns="http://schemas.microsoft.com/office/spreadsheetml/2009/9/main" objectType="Spin" dx="16" fmlaLink="D14" max="30000" page="10" val="0"/>
</file>

<file path=xl/ctrlProps/ctrlProp28.xml><?xml version="1.0" encoding="utf-8"?>
<formControlPr xmlns="http://schemas.microsoft.com/office/spreadsheetml/2009/9/main" objectType="Spin" dx="16" fmlaLink="D17" max="30000" page="10" val="0"/>
</file>

<file path=xl/ctrlProps/ctrlProp29.xml><?xml version="1.0" encoding="utf-8"?>
<formControlPr xmlns="http://schemas.microsoft.com/office/spreadsheetml/2009/9/main" objectType="Spin" dx="16" fmlaLink="D20" max="30000" page="10" val="0"/>
</file>

<file path=xl/ctrlProps/ctrlProp3.xml><?xml version="1.0" encoding="utf-8"?>
<formControlPr xmlns="http://schemas.microsoft.com/office/spreadsheetml/2009/9/main" objectType="Drop" dropLines="15" dropStyle="combo" dx="15" fmlaLink="D16" fmlaRange="'FOOD VALUES'!$B$1:$B$206" noThreeD="1" val="0"/>
</file>

<file path=xl/ctrlProps/ctrlProp30.xml><?xml version="1.0" encoding="utf-8"?>
<formControlPr xmlns="http://schemas.microsoft.com/office/spreadsheetml/2009/9/main" objectType="Spin" dx="16" fmlaLink="D23" max="30000" page="10" val="0"/>
</file>

<file path=xl/ctrlProps/ctrlProp31.xml><?xml version="1.0" encoding="utf-8"?>
<formControlPr xmlns="http://schemas.microsoft.com/office/spreadsheetml/2009/9/main" objectType="Spin" dx="16" fmlaLink="D26" max="30000" page="10" val="0"/>
</file>

<file path=xl/ctrlProps/ctrlProp32.xml><?xml version="1.0" encoding="utf-8"?>
<formControlPr xmlns="http://schemas.microsoft.com/office/spreadsheetml/2009/9/main" objectType="Spin" dx="16" fmlaLink="D29" max="30000" page="10" val="0"/>
</file>

<file path=xl/ctrlProps/ctrlProp33.xml><?xml version="1.0" encoding="utf-8"?>
<formControlPr xmlns="http://schemas.microsoft.com/office/spreadsheetml/2009/9/main" objectType="Spin" dx="16" fmlaLink="D32" max="30000" page="10" val="0"/>
</file>

<file path=xl/ctrlProps/ctrlProp34.xml><?xml version="1.0" encoding="utf-8"?>
<formControlPr xmlns="http://schemas.microsoft.com/office/spreadsheetml/2009/9/main" objectType="Spin" dx="16" fmlaLink="D35" max="30000" page="10" val="0"/>
</file>

<file path=xl/ctrlProps/ctrlProp35.xml><?xml version="1.0" encoding="utf-8"?>
<formControlPr xmlns="http://schemas.microsoft.com/office/spreadsheetml/2009/9/main" objectType="Drop" dropLines="15" dropStyle="combo" dx="15" fmlaLink="$E14" fmlaRange="'FOOD VALUES'!$B$1:$B$195" val="0"/>
</file>

<file path=xl/ctrlProps/ctrlProp36.xml><?xml version="1.0" encoding="utf-8"?>
<formControlPr xmlns="http://schemas.microsoft.com/office/spreadsheetml/2009/9/main" objectType="Drop" dropLines="15" dropStyle="combo" dx="15" fmlaLink="$E$17" fmlaRange="'FOOD VALUES'!$B$1:$B$195" val="0"/>
</file>

<file path=xl/ctrlProps/ctrlProp37.xml><?xml version="1.0" encoding="utf-8"?>
<formControlPr xmlns="http://schemas.microsoft.com/office/spreadsheetml/2009/9/main" objectType="Drop" dropLines="15" dropStyle="combo" dx="15" fmlaLink="$E$23" fmlaRange="'FOOD VALUES'!$B$1:$B$195" val="0"/>
</file>

<file path=xl/ctrlProps/ctrlProp38.xml><?xml version="1.0" encoding="utf-8"?>
<formControlPr xmlns="http://schemas.microsoft.com/office/spreadsheetml/2009/9/main" objectType="Drop" dropLines="15" dropStyle="combo" dx="15" fmlaLink="$E$26" fmlaRange="'FOOD VALUES'!$B$1:$B$195" val="0"/>
</file>

<file path=xl/ctrlProps/ctrlProp39.xml><?xml version="1.0" encoding="utf-8"?>
<formControlPr xmlns="http://schemas.microsoft.com/office/spreadsheetml/2009/9/main" objectType="Drop" dropLines="15" dropStyle="combo" dx="15" fmlaLink="$E$29" fmlaRange="'FOOD VALUES'!$B$1:$B$195" val="0"/>
</file>

<file path=xl/ctrlProps/ctrlProp4.xml><?xml version="1.0" encoding="utf-8"?>
<formControlPr xmlns="http://schemas.microsoft.com/office/spreadsheetml/2009/9/main" objectType="Drop" dropLines="15" dropStyle="combo" dx="15" fmlaLink="D18" fmlaRange="'FOOD VALUES'!$B$1:$B$206" noThreeD="1" val="0"/>
</file>

<file path=xl/ctrlProps/ctrlProp40.xml><?xml version="1.0" encoding="utf-8"?>
<formControlPr xmlns="http://schemas.microsoft.com/office/spreadsheetml/2009/9/main" objectType="Drop" dropLines="15" dropStyle="combo" dx="15" fmlaLink="$E$32" fmlaRange="'FOOD VALUES'!$B$1:$B$195" val="0"/>
</file>

<file path=xl/ctrlProps/ctrlProp41.xml><?xml version="1.0" encoding="utf-8"?>
<formControlPr xmlns="http://schemas.microsoft.com/office/spreadsheetml/2009/9/main" objectType="Drop" dropLines="15" dropStyle="combo" dx="15" fmlaLink="$E$35" fmlaRange="'FOOD VALUES'!$B$1:$B$195" val="0"/>
</file>

<file path=xl/ctrlProps/ctrlProp42.xml><?xml version="1.0" encoding="utf-8"?>
<formControlPr xmlns="http://schemas.microsoft.com/office/spreadsheetml/2009/9/main" objectType="Drop" dropLines="15" dropStyle="combo" dx="15" fmlaLink="$E$20" fmlaRange="'FOOD VALUES'!$B$1:$B$195" val="0"/>
</file>

<file path=xl/ctrlProps/ctrlProp43.xml><?xml version="1.0" encoding="utf-8"?>
<formControlPr xmlns="http://schemas.microsoft.com/office/spreadsheetml/2009/9/main" objectType="Spin" dx="16" fmlaLink="D14" max="30000" page="10" val="0"/>
</file>

<file path=xl/ctrlProps/ctrlProp44.xml><?xml version="1.0" encoding="utf-8"?>
<formControlPr xmlns="http://schemas.microsoft.com/office/spreadsheetml/2009/9/main" objectType="Spin" dx="16" fmlaLink="D17" max="30000" page="10" val="0"/>
</file>

<file path=xl/ctrlProps/ctrlProp45.xml><?xml version="1.0" encoding="utf-8"?>
<formControlPr xmlns="http://schemas.microsoft.com/office/spreadsheetml/2009/9/main" objectType="Spin" dx="16" fmlaLink="D20" max="30000" page="10" val="0"/>
</file>

<file path=xl/ctrlProps/ctrlProp46.xml><?xml version="1.0" encoding="utf-8"?>
<formControlPr xmlns="http://schemas.microsoft.com/office/spreadsheetml/2009/9/main" objectType="Spin" dx="16" fmlaLink="D23" max="30000" page="10" val="0"/>
</file>

<file path=xl/ctrlProps/ctrlProp47.xml><?xml version="1.0" encoding="utf-8"?>
<formControlPr xmlns="http://schemas.microsoft.com/office/spreadsheetml/2009/9/main" objectType="Spin" dx="16" fmlaLink="D26" max="30000" page="10" val="0"/>
</file>

<file path=xl/ctrlProps/ctrlProp48.xml><?xml version="1.0" encoding="utf-8"?>
<formControlPr xmlns="http://schemas.microsoft.com/office/spreadsheetml/2009/9/main" objectType="Spin" dx="16" fmlaLink="D29" max="30000" page="10" val="0"/>
</file>

<file path=xl/ctrlProps/ctrlProp49.xml><?xml version="1.0" encoding="utf-8"?>
<formControlPr xmlns="http://schemas.microsoft.com/office/spreadsheetml/2009/9/main" objectType="Spin" dx="16" fmlaLink="D32" max="30000" page="10" val="0"/>
</file>

<file path=xl/ctrlProps/ctrlProp5.xml><?xml version="1.0" encoding="utf-8"?>
<formControlPr xmlns="http://schemas.microsoft.com/office/spreadsheetml/2009/9/main" objectType="Drop" dropLines="15" dropStyle="combo" dx="15" fmlaLink="D20" fmlaRange="'FOOD VALUES'!$B$1:$B$206" noThreeD="1" val="0"/>
</file>

<file path=xl/ctrlProps/ctrlProp50.xml><?xml version="1.0" encoding="utf-8"?>
<formControlPr xmlns="http://schemas.microsoft.com/office/spreadsheetml/2009/9/main" objectType="Spin" dx="16" fmlaLink="D35" max="30000" page="10" val="0"/>
</file>

<file path=xl/ctrlProps/ctrlProp51.xml><?xml version="1.0" encoding="utf-8"?>
<formControlPr xmlns="http://schemas.microsoft.com/office/spreadsheetml/2009/9/main" objectType="Drop" dropLines="15" dropStyle="combo" dx="15" fmlaLink="$E14" fmlaRange="'FOOD VALUES'!$B$1:$B$195" val="0"/>
</file>

<file path=xl/ctrlProps/ctrlProp52.xml><?xml version="1.0" encoding="utf-8"?>
<formControlPr xmlns="http://schemas.microsoft.com/office/spreadsheetml/2009/9/main" objectType="Drop" dropLines="15" dropStyle="combo" dx="15" fmlaLink="$E$17" fmlaRange="'FOOD VALUES'!$B$1:$B$195" val="0"/>
</file>

<file path=xl/ctrlProps/ctrlProp53.xml><?xml version="1.0" encoding="utf-8"?>
<formControlPr xmlns="http://schemas.microsoft.com/office/spreadsheetml/2009/9/main" objectType="Drop" dropLines="15" dropStyle="combo" dx="15" fmlaLink="$E$23" fmlaRange="'FOOD VALUES'!$B$1:$B$195" val="0"/>
</file>

<file path=xl/ctrlProps/ctrlProp54.xml><?xml version="1.0" encoding="utf-8"?>
<formControlPr xmlns="http://schemas.microsoft.com/office/spreadsheetml/2009/9/main" objectType="Drop" dropLines="15" dropStyle="combo" dx="15" fmlaLink="$E$26" fmlaRange="'FOOD VALUES'!$B$1:$B$195" val="0"/>
</file>

<file path=xl/ctrlProps/ctrlProp55.xml><?xml version="1.0" encoding="utf-8"?>
<formControlPr xmlns="http://schemas.microsoft.com/office/spreadsheetml/2009/9/main" objectType="Drop" dropLines="15" dropStyle="combo" dx="15" fmlaLink="$E$29" fmlaRange="'FOOD VALUES'!$B$1:$B$195" val="0"/>
</file>

<file path=xl/ctrlProps/ctrlProp56.xml><?xml version="1.0" encoding="utf-8"?>
<formControlPr xmlns="http://schemas.microsoft.com/office/spreadsheetml/2009/9/main" objectType="Drop" dropLines="15" dropStyle="combo" dx="15" fmlaLink="$E$32" fmlaRange="'FOOD VALUES'!$B$1:$B$195" val="0"/>
</file>

<file path=xl/ctrlProps/ctrlProp57.xml><?xml version="1.0" encoding="utf-8"?>
<formControlPr xmlns="http://schemas.microsoft.com/office/spreadsheetml/2009/9/main" objectType="Drop" dropLines="15" dropStyle="combo" dx="15" fmlaLink="$E$35" fmlaRange="'FOOD VALUES'!$B$1:$B$195" val="0"/>
</file>

<file path=xl/ctrlProps/ctrlProp58.xml><?xml version="1.0" encoding="utf-8"?>
<formControlPr xmlns="http://schemas.microsoft.com/office/spreadsheetml/2009/9/main" objectType="Drop" dropLines="15" dropStyle="combo" dx="15" fmlaLink="$E$20" fmlaRange="'FOOD VALUES'!$B$1:$B$195" val="0"/>
</file>

<file path=xl/ctrlProps/ctrlProp59.xml><?xml version="1.0" encoding="utf-8"?>
<formControlPr xmlns="http://schemas.microsoft.com/office/spreadsheetml/2009/9/main" objectType="Spin" dx="16" fmlaLink="D14" max="30000" page="10" val="0"/>
</file>

<file path=xl/ctrlProps/ctrlProp6.xml><?xml version="1.0" encoding="utf-8"?>
<formControlPr xmlns="http://schemas.microsoft.com/office/spreadsheetml/2009/9/main" objectType="Drop" dropLines="15" dropStyle="combo" dx="15" fmlaLink="D22" fmlaRange="'FOOD VALUES'!$B$1:$B$206" noThreeD="1" val="0"/>
</file>

<file path=xl/ctrlProps/ctrlProp60.xml><?xml version="1.0" encoding="utf-8"?>
<formControlPr xmlns="http://schemas.microsoft.com/office/spreadsheetml/2009/9/main" objectType="Spin" dx="16" fmlaLink="D17" max="30000" page="10" val="0"/>
</file>

<file path=xl/ctrlProps/ctrlProp61.xml><?xml version="1.0" encoding="utf-8"?>
<formControlPr xmlns="http://schemas.microsoft.com/office/spreadsheetml/2009/9/main" objectType="Spin" dx="16" fmlaLink="D20" max="30000" page="10" val="0"/>
</file>

<file path=xl/ctrlProps/ctrlProp62.xml><?xml version="1.0" encoding="utf-8"?>
<formControlPr xmlns="http://schemas.microsoft.com/office/spreadsheetml/2009/9/main" objectType="Spin" dx="16" fmlaLink="D23" max="30000" page="10" val="0"/>
</file>

<file path=xl/ctrlProps/ctrlProp63.xml><?xml version="1.0" encoding="utf-8"?>
<formControlPr xmlns="http://schemas.microsoft.com/office/spreadsheetml/2009/9/main" objectType="Spin" dx="16" fmlaLink="D26" max="30000" page="10" val="0"/>
</file>

<file path=xl/ctrlProps/ctrlProp64.xml><?xml version="1.0" encoding="utf-8"?>
<formControlPr xmlns="http://schemas.microsoft.com/office/spreadsheetml/2009/9/main" objectType="Spin" dx="16" fmlaLink="D29" max="30000" page="10" val="0"/>
</file>

<file path=xl/ctrlProps/ctrlProp65.xml><?xml version="1.0" encoding="utf-8"?>
<formControlPr xmlns="http://schemas.microsoft.com/office/spreadsheetml/2009/9/main" objectType="Spin" dx="16" fmlaLink="D32" max="30000" page="10" val="0"/>
</file>

<file path=xl/ctrlProps/ctrlProp66.xml><?xml version="1.0" encoding="utf-8"?>
<formControlPr xmlns="http://schemas.microsoft.com/office/spreadsheetml/2009/9/main" objectType="Spin" dx="16" fmlaLink="D35" max="30000" page="10" val="0"/>
</file>

<file path=xl/ctrlProps/ctrlProp67.xml><?xml version="1.0" encoding="utf-8"?>
<formControlPr xmlns="http://schemas.microsoft.com/office/spreadsheetml/2009/9/main" objectType="Drop" dropLines="15" dropStyle="combo" dx="15" fmlaLink="$E14" fmlaRange="'FOOD VALUES'!$B$1:$B$195" val="0"/>
</file>

<file path=xl/ctrlProps/ctrlProp68.xml><?xml version="1.0" encoding="utf-8"?>
<formControlPr xmlns="http://schemas.microsoft.com/office/spreadsheetml/2009/9/main" objectType="Drop" dropLines="15" dropStyle="combo" dx="15" fmlaLink="$E$17" fmlaRange="'FOOD VALUES'!$B$1:$B$195" val="0"/>
</file>

<file path=xl/ctrlProps/ctrlProp69.xml><?xml version="1.0" encoding="utf-8"?>
<formControlPr xmlns="http://schemas.microsoft.com/office/spreadsheetml/2009/9/main" objectType="Drop" dropLines="15" dropStyle="combo" dx="15" fmlaLink="$E$23" fmlaRange="'FOOD VALUES'!$B$1:$B$195" val="0"/>
</file>

<file path=xl/ctrlProps/ctrlProp7.xml><?xml version="1.0" encoding="utf-8"?>
<formControlPr xmlns="http://schemas.microsoft.com/office/spreadsheetml/2009/9/main" objectType="Drop" dropLines="15" dropStyle="combo" dx="15" fmlaLink="D24" fmlaRange="'FOOD VALUES'!$B$1:$B$206" noThreeD="1" val="0"/>
</file>

<file path=xl/ctrlProps/ctrlProp70.xml><?xml version="1.0" encoding="utf-8"?>
<formControlPr xmlns="http://schemas.microsoft.com/office/spreadsheetml/2009/9/main" objectType="Drop" dropLines="15" dropStyle="combo" dx="15" fmlaLink="$E$26" fmlaRange="'FOOD VALUES'!$B$1:$B$195" val="0"/>
</file>

<file path=xl/ctrlProps/ctrlProp71.xml><?xml version="1.0" encoding="utf-8"?>
<formControlPr xmlns="http://schemas.microsoft.com/office/spreadsheetml/2009/9/main" objectType="Drop" dropLines="15" dropStyle="combo" dx="15" fmlaLink="$E$29" fmlaRange="'FOOD VALUES'!$B$1:$B$195" val="0"/>
</file>

<file path=xl/ctrlProps/ctrlProp72.xml><?xml version="1.0" encoding="utf-8"?>
<formControlPr xmlns="http://schemas.microsoft.com/office/spreadsheetml/2009/9/main" objectType="Drop" dropLines="15" dropStyle="combo" dx="15" fmlaLink="$E$32" fmlaRange="'FOOD VALUES'!$B$1:$B$195" val="0"/>
</file>

<file path=xl/ctrlProps/ctrlProp73.xml><?xml version="1.0" encoding="utf-8"?>
<formControlPr xmlns="http://schemas.microsoft.com/office/spreadsheetml/2009/9/main" objectType="Drop" dropLines="15" dropStyle="combo" dx="15" fmlaLink="$E$35" fmlaRange="'FOOD VALUES'!$B$1:$B$195" val="0"/>
</file>

<file path=xl/ctrlProps/ctrlProp74.xml><?xml version="1.0" encoding="utf-8"?>
<formControlPr xmlns="http://schemas.microsoft.com/office/spreadsheetml/2009/9/main" objectType="Drop" dropLines="15" dropStyle="combo" dx="15" fmlaLink="$E$20" fmlaRange="'FOOD VALUES'!$B$1:$B$195" val="0"/>
</file>

<file path=xl/ctrlProps/ctrlProp75.xml><?xml version="1.0" encoding="utf-8"?>
<formControlPr xmlns="http://schemas.microsoft.com/office/spreadsheetml/2009/9/main" objectType="Spin" dx="16" fmlaLink="D14" max="30000" page="10" val="0"/>
</file>

<file path=xl/ctrlProps/ctrlProp76.xml><?xml version="1.0" encoding="utf-8"?>
<formControlPr xmlns="http://schemas.microsoft.com/office/spreadsheetml/2009/9/main" objectType="Spin" dx="16" fmlaLink="D17" max="30000" page="10" val="0"/>
</file>

<file path=xl/ctrlProps/ctrlProp77.xml><?xml version="1.0" encoding="utf-8"?>
<formControlPr xmlns="http://schemas.microsoft.com/office/spreadsheetml/2009/9/main" objectType="Spin" dx="16" fmlaLink="D20" max="30000" page="10" val="0"/>
</file>

<file path=xl/ctrlProps/ctrlProp78.xml><?xml version="1.0" encoding="utf-8"?>
<formControlPr xmlns="http://schemas.microsoft.com/office/spreadsheetml/2009/9/main" objectType="Spin" dx="16" fmlaLink="D23" max="30000" page="10" val="0"/>
</file>

<file path=xl/ctrlProps/ctrlProp79.xml><?xml version="1.0" encoding="utf-8"?>
<formControlPr xmlns="http://schemas.microsoft.com/office/spreadsheetml/2009/9/main" objectType="Spin" dx="16" fmlaLink="D26" max="30000" page="10" val="0"/>
</file>

<file path=xl/ctrlProps/ctrlProp8.xml><?xml version="1.0" encoding="utf-8"?>
<formControlPr xmlns="http://schemas.microsoft.com/office/spreadsheetml/2009/9/main" objectType="Drop" dropLines="15" dropStyle="combo" dx="15" fmlaLink="D26" fmlaRange="'FOOD VALUES'!$B$1:$B$206" noThreeD="1" val="0"/>
</file>

<file path=xl/ctrlProps/ctrlProp80.xml><?xml version="1.0" encoding="utf-8"?>
<formControlPr xmlns="http://schemas.microsoft.com/office/spreadsheetml/2009/9/main" objectType="Spin" dx="16" fmlaLink="D29" max="30000" page="10" val="0"/>
</file>

<file path=xl/ctrlProps/ctrlProp81.xml><?xml version="1.0" encoding="utf-8"?>
<formControlPr xmlns="http://schemas.microsoft.com/office/spreadsheetml/2009/9/main" objectType="Spin" dx="16" fmlaLink="D32" max="30000" page="10" val="0"/>
</file>

<file path=xl/ctrlProps/ctrlProp82.xml><?xml version="1.0" encoding="utf-8"?>
<formControlPr xmlns="http://schemas.microsoft.com/office/spreadsheetml/2009/9/main" objectType="Spin" dx="16" fmlaLink="D35" max="30000" page="10" val="0"/>
</file>

<file path=xl/ctrlProps/ctrlProp83.xml><?xml version="1.0" encoding="utf-8"?>
<formControlPr xmlns="http://schemas.microsoft.com/office/spreadsheetml/2009/9/main" objectType="Drop" dropLines="15" dropStyle="combo" dx="15" fmlaLink="$E14" fmlaRange="'FOOD VALUES'!$B$1:$B$195" val="0"/>
</file>

<file path=xl/ctrlProps/ctrlProp84.xml><?xml version="1.0" encoding="utf-8"?>
<formControlPr xmlns="http://schemas.microsoft.com/office/spreadsheetml/2009/9/main" objectType="Drop" dropLines="15" dropStyle="combo" dx="15" fmlaLink="$E$17" fmlaRange="'FOOD VALUES'!$B$1:$B$195" val="0"/>
</file>

<file path=xl/ctrlProps/ctrlProp85.xml><?xml version="1.0" encoding="utf-8"?>
<formControlPr xmlns="http://schemas.microsoft.com/office/spreadsheetml/2009/9/main" objectType="Drop" dropLines="15" dropStyle="combo" dx="15" fmlaLink="$E$23" fmlaRange="'FOOD VALUES'!$B$1:$B$195" val="0"/>
</file>

<file path=xl/ctrlProps/ctrlProp86.xml><?xml version="1.0" encoding="utf-8"?>
<formControlPr xmlns="http://schemas.microsoft.com/office/spreadsheetml/2009/9/main" objectType="Drop" dropLines="15" dropStyle="combo" dx="15" fmlaLink="$E$26" fmlaRange="'FOOD VALUES'!$B$1:$B$195" val="0"/>
</file>

<file path=xl/ctrlProps/ctrlProp87.xml><?xml version="1.0" encoding="utf-8"?>
<formControlPr xmlns="http://schemas.microsoft.com/office/spreadsheetml/2009/9/main" objectType="Drop" dropLines="15" dropStyle="combo" dx="15" fmlaLink="$E$29" fmlaRange="'FOOD VALUES'!$B$1:$B$195" val="0"/>
</file>

<file path=xl/ctrlProps/ctrlProp88.xml><?xml version="1.0" encoding="utf-8"?>
<formControlPr xmlns="http://schemas.microsoft.com/office/spreadsheetml/2009/9/main" objectType="Drop" dropLines="15" dropStyle="combo" dx="15" fmlaLink="$E$32" fmlaRange="'FOOD VALUES'!$B$1:$B$195" val="0"/>
</file>

<file path=xl/ctrlProps/ctrlProp89.xml><?xml version="1.0" encoding="utf-8"?>
<formControlPr xmlns="http://schemas.microsoft.com/office/spreadsheetml/2009/9/main" objectType="Drop" dropLines="15" dropStyle="combo" dx="15" fmlaLink="$E$35" fmlaRange="'FOOD VALUES'!$B$1:$B$195" val="0"/>
</file>

<file path=xl/ctrlProps/ctrlProp9.xml><?xml version="1.0" encoding="utf-8"?>
<formControlPr xmlns="http://schemas.microsoft.com/office/spreadsheetml/2009/9/main" objectType="Drop" dropLines="15" dropStyle="combo" dx="15" fmlaLink="D28" fmlaRange="'FOOD VALUES'!$B$1:$B$206" noThreeD="1" val="0"/>
</file>

<file path=xl/ctrlProps/ctrlProp90.xml><?xml version="1.0" encoding="utf-8"?>
<formControlPr xmlns="http://schemas.microsoft.com/office/spreadsheetml/2009/9/main" objectType="Drop" dropLines="15" dropStyle="combo" dx="15" fmlaLink="$E$20" fmlaRange="'FOOD VALUES'!$B$1:$B$195" val="0"/>
</file>

<file path=xl/drawings/drawing1.xml><?xml version="1.0" encoding="utf-8"?>
<xdr:wsDr xmlns:xdr="http://schemas.openxmlformats.org/drawingml/2006/spreadsheetDrawing" xmlns:a="http://schemas.openxmlformats.org/drawingml/2006/main">
  <xdr:twoCellAnchor>
    <xdr:from>
      <xdr:col>2</xdr:col>
      <xdr:colOff>0</xdr:colOff>
      <xdr:row>33</xdr:row>
      <xdr:rowOff>0</xdr:rowOff>
    </xdr:from>
    <xdr:to>
      <xdr:col>9</xdr:col>
      <xdr:colOff>0</xdr:colOff>
      <xdr:row>48</xdr:row>
      <xdr:rowOff>0</xdr:rowOff>
    </xdr:to>
    <xdr:sp macro="" textlink="" fLocksText="0">
      <xdr:nvSpPr>
        <xdr:cNvPr id="11265" name="Текст 1"/>
        <xdr:cNvSpPr txBox="1">
          <a:spLocks noChangeArrowheads="1"/>
        </xdr:cNvSpPr>
      </xdr:nvSpPr>
      <xdr:spPr bwMode="auto">
        <a:xfrm>
          <a:off x="381000" y="4248150"/>
          <a:ext cx="5753100" cy="3467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ru-RU" sz="1000" b="0" i="0" u="none" strike="noStrike" baseline="0">
              <a:solidFill>
                <a:srgbClr val="000000"/>
              </a:solidFill>
              <a:latin typeface="Geneva"/>
            </a:rPr>
            <a:t>предназначено для расчета кбжу готовых блюд и миксов и занесения в список продуктов при условии соблюдения соотношений и граммов при каждом приготовлении</a:t>
          </a:r>
        </a:p>
        <a:p>
          <a:pPr algn="l" rtl="0">
            <a:defRPr sz="1000"/>
          </a:pPr>
          <a:endParaRPr lang="ru-RU" sz="1000" b="0" i="0" u="none" strike="noStrike" baseline="0">
            <a:solidFill>
              <a:srgbClr val="000000"/>
            </a:solidFill>
            <a:latin typeface="Geneva"/>
          </a:endParaRPr>
        </a:p>
        <a:p>
          <a:pPr algn="l" rtl="0">
            <a:defRPr sz="1000"/>
          </a:pPr>
          <a:endParaRPr lang="ru-RU" sz="1000" b="0" i="0" u="none" strike="noStrike" baseline="0">
            <a:solidFill>
              <a:srgbClr val="000000"/>
            </a:solidFill>
            <a:latin typeface="Geneva"/>
          </a:endParaRP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5</xdr:col>
          <xdr:colOff>0</xdr:colOff>
          <xdr:row>12</xdr:row>
          <xdr:rowOff>0</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5</xdr:col>
          <xdr:colOff>0</xdr:colOff>
          <xdr:row>14</xdr:row>
          <xdr:rowOff>0</xdr:rowOff>
        </xdr:to>
        <xdr:sp macro="" textlink="">
          <xdr:nvSpPr>
            <xdr:cNvPr id="11267" name="Drop Down 3" hidden="1">
              <a:extLst>
                <a:ext uri="{63B3BB69-23CF-44E3-9099-C40C66FF867C}">
                  <a14:compatExt spid="_x0000_s1126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5</xdr:col>
          <xdr:colOff>0</xdr:colOff>
          <xdr:row>16</xdr:row>
          <xdr:rowOff>0</xdr:rowOff>
        </xdr:to>
        <xdr:sp macro="" textlink="">
          <xdr:nvSpPr>
            <xdr:cNvPr id="11268" name="Drop Down 4" hidden="1">
              <a:extLst>
                <a:ext uri="{63B3BB69-23CF-44E3-9099-C40C66FF867C}">
                  <a14:compatExt spid="_x0000_s112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5</xdr:col>
          <xdr:colOff>0</xdr:colOff>
          <xdr:row>18</xdr:row>
          <xdr:rowOff>0</xdr:rowOff>
        </xdr:to>
        <xdr:sp macro="" textlink="">
          <xdr:nvSpPr>
            <xdr:cNvPr id="11269" name="Drop Down 5" hidden="1">
              <a:extLst>
                <a:ext uri="{63B3BB69-23CF-44E3-9099-C40C66FF867C}">
                  <a14:compatExt spid="_x0000_s112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5</xdr:col>
          <xdr:colOff>0</xdr:colOff>
          <xdr:row>20</xdr:row>
          <xdr:rowOff>0</xdr:rowOff>
        </xdr:to>
        <xdr:sp macro="" textlink="">
          <xdr:nvSpPr>
            <xdr:cNvPr id="11270" name="Drop Down 6" hidden="1">
              <a:extLst>
                <a:ext uri="{63B3BB69-23CF-44E3-9099-C40C66FF867C}">
                  <a14:compatExt spid="_x0000_s112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5</xdr:col>
          <xdr:colOff>0</xdr:colOff>
          <xdr:row>22</xdr:row>
          <xdr:rowOff>0</xdr:rowOff>
        </xdr:to>
        <xdr:sp macro="" textlink="">
          <xdr:nvSpPr>
            <xdr:cNvPr id="11271" name="Drop Down 7" hidden="1">
              <a:extLst>
                <a:ext uri="{63B3BB69-23CF-44E3-9099-C40C66FF867C}">
                  <a14:compatExt spid="_x0000_s112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5</xdr:col>
          <xdr:colOff>0</xdr:colOff>
          <xdr:row>24</xdr:row>
          <xdr:rowOff>0</xdr:rowOff>
        </xdr:to>
        <xdr:sp macro="" textlink="">
          <xdr:nvSpPr>
            <xdr:cNvPr id="11272" name="Drop Down 8" hidden="1">
              <a:extLst>
                <a:ext uri="{63B3BB69-23CF-44E3-9099-C40C66FF867C}">
                  <a14:compatExt spid="_x0000_s112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0</xdr:colOff>
          <xdr:row>26</xdr:row>
          <xdr:rowOff>0</xdr:rowOff>
        </xdr:to>
        <xdr:sp macro="" textlink="">
          <xdr:nvSpPr>
            <xdr:cNvPr id="11273" name="Drop Down 9" hidden="1">
              <a:extLst>
                <a:ext uri="{63B3BB69-23CF-44E3-9099-C40C66FF867C}">
                  <a14:compatExt spid="_x0000_s112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5</xdr:col>
          <xdr:colOff>0</xdr:colOff>
          <xdr:row>28</xdr:row>
          <xdr:rowOff>0</xdr:rowOff>
        </xdr:to>
        <xdr:sp macro="" textlink="">
          <xdr:nvSpPr>
            <xdr:cNvPr id="11274" name="Drop Down 10" hidden="1">
              <a:extLst>
                <a:ext uri="{63B3BB69-23CF-44E3-9099-C40C66FF867C}">
                  <a14:compatExt spid="_x0000_s112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5</xdr:col>
          <xdr:colOff>0</xdr:colOff>
          <xdr:row>30</xdr:row>
          <xdr:rowOff>0</xdr:rowOff>
        </xdr:to>
        <xdr:sp macro="" textlink="">
          <xdr:nvSpPr>
            <xdr:cNvPr id="11275" name="Drop Down 11" hidden="1">
              <a:extLst>
                <a:ext uri="{63B3BB69-23CF-44E3-9099-C40C66FF867C}">
                  <a14:compatExt spid="_x0000_s11275"/>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12</xdr:row>
          <xdr:rowOff>171450</xdr:rowOff>
        </xdr:from>
        <xdr:to>
          <xdr:col>2</xdr:col>
          <xdr:colOff>133350</xdr:colOff>
          <xdr:row>14</xdr:row>
          <xdr:rowOff>0</xdr:rowOff>
        </xdr:to>
        <xdr:sp macro="" textlink="">
          <xdr:nvSpPr>
            <xdr:cNvPr id="1044" name="Spinner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104775</xdr:rowOff>
        </xdr:from>
        <xdr:to>
          <xdr:col>2</xdr:col>
          <xdr:colOff>133350</xdr:colOff>
          <xdr:row>17</xdr:row>
          <xdr:rowOff>0</xdr:rowOff>
        </xdr:to>
        <xdr:sp macro="" textlink="">
          <xdr:nvSpPr>
            <xdr:cNvPr id="1045" name="Spinner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104775</xdr:rowOff>
        </xdr:from>
        <xdr:to>
          <xdr:col>2</xdr:col>
          <xdr:colOff>133350</xdr:colOff>
          <xdr:row>20</xdr:row>
          <xdr:rowOff>0</xdr:rowOff>
        </xdr:to>
        <xdr:sp macro="" textlink="">
          <xdr:nvSpPr>
            <xdr:cNvPr id="1046" name="Spinner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104775</xdr:rowOff>
        </xdr:from>
        <xdr:to>
          <xdr:col>2</xdr:col>
          <xdr:colOff>133350</xdr:colOff>
          <xdr:row>23</xdr:row>
          <xdr:rowOff>0</xdr:rowOff>
        </xdr:to>
        <xdr:sp macro="" textlink="">
          <xdr:nvSpPr>
            <xdr:cNvPr id="1047" name="Spinner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104775</xdr:rowOff>
        </xdr:from>
        <xdr:to>
          <xdr:col>2</xdr:col>
          <xdr:colOff>133350</xdr:colOff>
          <xdr:row>26</xdr:row>
          <xdr:rowOff>0</xdr:rowOff>
        </xdr:to>
        <xdr:sp macro="" textlink="">
          <xdr:nvSpPr>
            <xdr:cNvPr id="1048" name="Spinner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104775</xdr:rowOff>
        </xdr:from>
        <xdr:to>
          <xdr:col>2</xdr:col>
          <xdr:colOff>133350</xdr:colOff>
          <xdr:row>29</xdr:row>
          <xdr:rowOff>0</xdr:rowOff>
        </xdr:to>
        <xdr:sp macro="" textlink="">
          <xdr:nvSpPr>
            <xdr:cNvPr id="1049" name="Spinner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104775</xdr:rowOff>
        </xdr:from>
        <xdr:to>
          <xdr:col>2</xdr:col>
          <xdr:colOff>133350</xdr:colOff>
          <xdr:row>32</xdr:row>
          <xdr:rowOff>0</xdr:rowOff>
        </xdr:to>
        <xdr:sp macro="" textlink="">
          <xdr:nvSpPr>
            <xdr:cNvPr id="1050" name="Spinner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104775</xdr:rowOff>
        </xdr:from>
        <xdr:to>
          <xdr:col>2</xdr:col>
          <xdr:colOff>133350</xdr:colOff>
          <xdr:row>35</xdr:row>
          <xdr:rowOff>0</xdr:rowOff>
        </xdr:to>
        <xdr:sp macro="" textlink="">
          <xdr:nvSpPr>
            <xdr:cNvPr id="1051" name="Spinner 27"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1819275</xdr:colOff>
          <xdr:row>14</xdr:row>
          <xdr:rowOff>9525</xdr:rowOff>
        </xdr:to>
        <xdr:sp macro="" textlink="">
          <xdr:nvSpPr>
            <xdr:cNvPr id="1069" name="Drop Down 45" hidden="1">
              <a:extLst>
                <a:ext uri="{63B3BB69-23CF-44E3-9099-C40C66FF867C}">
                  <a14:compatExt spid="_x0000_s10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1819275</xdr:colOff>
          <xdr:row>17</xdr:row>
          <xdr:rowOff>9525</xdr:rowOff>
        </xdr:to>
        <xdr:sp macro="" textlink="">
          <xdr:nvSpPr>
            <xdr:cNvPr id="1098" name="Drop Down 74" hidden="1">
              <a:extLst>
                <a:ext uri="{63B3BB69-23CF-44E3-9099-C40C66FF867C}">
                  <a14:compatExt spid="_x0000_s10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1819275</xdr:colOff>
          <xdr:row>23</xdr:row>
          <xdr:rowOff>9525</xdr:rowOff>
        </xdr:to>
        <xdr:sp macro="" textlink="">
          <xdr:nvSpPr>
            <xdr:cNvPr id="1100" name="Drop Down 76" hidden="1">
              <a:extLst>
                <a:ext uri="{63B3BB69-23CF-44E3-9099-C40C66FF867C}">
                  <a14:compatExt spid="_x0000_s11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1819275</xdr:colOff>
          <xdr:row>26</xdr:row>
          <xdr:rowOff>9525</xdr:rowOff>
        </xdr:to>
        <xdr:sp macro="" textlink="">
          <xdr:nvSpPr>
            <xdr:cNvPr id="1101" name="Drop Down 77" hidden="1">
              <a:extLst>
                <a:ext uri="{63B3BB69-23CF-44E3-9099-C40C66FF867C}">
                  <a14:compatExt spid="_x0000_s11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1819275</xdr:colOff>
          <xdr:row>29</xdr:row>
          <xdr:rowOff>9525</xdr:rowOff>
        </xdr:to>
        <xdr:sp macro="" textlink="">
          <xdr:nvSpPr>
            <xdr:cNvPr id="1102" name="Drop Down 78" hidden="1">
              <a:extLst>
                <a:ext uri="{63B3BB69-23CF-44E3-9099-C40C66FF867C}">
                  <a14:compatExt spid="_x0000_s11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1819275</xdr:colOff>
          <xdr:row>32</xdr:row>
          <xdr:rowOff>9525</xdr:rowOff>
        </xdr:to>
        <xdr:sp macro="" textlink="">
          <xdr:nvSpPr>
            <xdr:cNvPr id="1103" name="Drop Down 79" hidden="1">
              <a:extLst>
                <a:ext uri="{63B3BB69-23CF-44E3-9099-C40C66FF867C}">
                  <a14:compatExt spid="_x0000_s110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1819275</xdr:colOff>
          <xdr:row>35</xdr:row>
          <xdr:rowOff>0</xdr:rowOff>
        </xdr:to>
        <xdr:sp macro="" textlink="">
          <xdr:nvSpPr>
            <xdr:cNvPr id="1104" name="Drop Down 80" hidden="1">
              <a:extLst>
                <a:ext uri="{63B3BB69-23CF-44E3-9099-C40C66FF867C}">
                  <a14:compatExt spid="_x0000_s11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1819275</xdr:colOff>
          <xdr:row>20</xdr:row>
          <xdr:rowOff>9525</xdr:rowOff>
        </xdr:to>
        <xdr:sp macro="" textlink="">
          <xdr:nvSpPr>
            <xdr:cNvPr id="1107" name="Drop Down 83" hidden="1">
              <a:extLst>
                <a:ext uri="{63B3BB69-23CF-44E3-9099-C40C66FF867C}">
                  <a14:compatExt spid="_x0000_s1107"/>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12</xdr:row>
          <xdr:rowOff>171450</xdr:rowOff>
        </xdr:from>
        <xdr:to>
          <xdr:col>2</xdr:col>
          <xdr:colOff>133350</xdr:colOff>
          <xdr:row>14</xdr:row>
          <xdr:rowOff>0</xdr:rowOff>
        </xdr:to>
        <xdr:sp macro="" textlink="">
          <xdr:nvSpPr>
            <xdr:cNvPr id="34817" name="Spinner 1" hidden="1">
              <a:extLst>
                <a:ext uri="{63B3BB69-23CF-44E3-9099-C40C66FF867C}">
                  <a14:compatExt spid="_x0000_s3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104775</xdr:rowOff>
        </xdr:from>
        <xdr:to>
          <xdr:col>2</xdr:col>
          <xdr:colOff>133350</xdr:colOff>
          <xdr:row>17</xdr:row>
          <xdr:rowOff>0</xdr:rowOff>
        </xdr:to>
        <xdr:sp macro="" textlink="">
          <xdr:nvSpPr>
            <xdr:cNvPr id="34818" name="Spinner 2" hidden="1">
              <a:extLst>
                <a:ext uri="{63B3BB69-23CF-44E3-9099-C40C66FF867C}">
                  <a14:compatExt spid="_x0000_s3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104775</xdr:rowOff>
        </xdr:from>
        <xdr:to>
          <xdr:col>2</xdr:col>
          <xdr:colOff>133350</xdr:colOff>
          <xdr:row>20</xdr:row>
          <xdr:rowOff>0</xdr:rowOff>
        </xdr:to>
        <xdr:sp macro="" textlink="">
          <xdr:nvSpPr>
            <xdr:cNvPr id="34819" name="Spinner 3" hidden="1">
              <a:extLst>
                <a:ext uri="{63B3BB69-23CF-44E3-9099-C40C66FF867C}">
                  <a14:compatExt spid="_x0000_s3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104775</xdr:rowOff>
        </xdr:from>
        <xdr:to>
          <xdr:col>2</xdr:col>
          <xdr:colOff>133350</xdr:colOff>
          <xdr:row>23</xdr:row>
          <xdr:rowOff>0</xdr:rowOff>
        </xdr:to>
        <xdr:sp macro="" textlink="">
          <xdr:nvSpPr>
            <xdr:cNvPr id="34820" name="Spinner 4" hidden="1">
              <a:extLst>
                <a:ext uri="{63B3BB69-23CF-44E3-9099-C40C66FF867C}">
                  <a14:compatExt spid="_x0000_s3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104775</xdr:rowOff>
        </xdr:from>
        <xdr:to>
          <xdr:col>2</xdr:col>
          <xdr:colOff>133350</xdr:colOff>
          <xdr:row>26</xdr:row>
          <xdr:rowOff>0</xdr:rowOff>
        </xdr:to>
        <xdr:sp macro="" textlink="">
          <xdr:nvSpPr>
            <xdr:cNvPr id="34821" name="Spinner 5" hidden="1">
              <a:extLst>
                <a:ext uri="{63B3BB69-23CF-44E3-9099-C40C66FF867C}">
                  <a14:compatExt spid="_x0000_s3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104775</xdr:rowOff>
        </xdr:from>
        <xdr:to>
          <xdr:col>2</xdr:col>
          <xdr:colOff>133350</xdr:colOff>
          <xdr:row>29</xdr:row>
          <xdr:rowOff>0</xdr:rowOff>
        </xdr:to>
        <xdr:sp macro="" textlink="">
          <xdr:nvSpPr>
            <xdr:cNvPr id="34822" name="Spinner 6"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104775</xdr:rowOff>
        </xdr:from>
        <xdr:to>
          <xdr:col>2</xdr:col>
          <xdr:colOff>133350</xdr:colOff>
          <xdr:row>32</xdr:row>
          <xdr:rowOff>0</xdr:rowOff>
        </xdr:to>
        <xdr:sp macro="" textlink="">
          <xdr:nvSpPr>
            <xdr:cNvPr id="34823" name="Spinner 7" hidden="1">
              <a:extLst>
                <a:ext uri="{63B3BB69-23CF-44E3-9099-C40C66FF867C}">
                  <a14:compatExt spid="_x0000_s348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104775</xdr:rowOff>
        </xdr:from>
        <xdr:to>
          <xdr:col>2</xdr:col>
          <xdr:colOff>133350</xdr:colOff>
          <xdr:row>35</xdr:row>
          <xdr:rowOff>0</xdr:rowOff>
        </xdr:to>
        <xdr:sp macro="" textlink="">
          <xdr:nvSpPr>
            <xdr:cNvPr id="34824" name="Spinner 8" hidden="1">
              <a:extLst>
                <a:ext uri="{63B3BB69-23CF-44E3-9099-C40C66FF867C}">
                  <a14:compatExt spid="_x0000_s348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1819275</xdr:colOff>
          <xdr:row>14</xdr:row>
          <xdr:rowOff>9525</xdr:rowOff>
        </xdr:to>
        <xdr:sp macro="" textlink="">
          <xdr:nvSpPr>
            <xdr:cNvPr id="34825" name="Drop Down 9" hidden="1">
              <a:extLst>
                <a:ext uri="{63B3BB69-23CF-44E3-9099-C40C66FF867C}">
                  <a14:compatExt spid="_x0000_s3482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1819275</xdr:colOff>
          <xdr:row>17</xdr:row>
          <xdr:rowOff>9525</xdr:rowOff>
        </xdr:to>
        <xdr:sp macro="" textlink="">
          <xdr:nvSpPr>
            <xdr:cNvPr id="34826" name="Drop Down 10" hidden="1">
              <a:extLst>
                <a:ext uri="{63B3BB69-23CF-44E3-9099-C40C66FF867C}">
                  <a14:compatExt spid="_x0000_s348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1819275</xdr:colOff>
          <xdr:row>23</xdr:row>
          <xdr:rowOff>9525</xdr:rowOff>
        </xdr:to>
        <xdr:sp macro="" textlink="">
          <xdr:nvSpPr>
            <xdr:cNvPr id="34827" name="Drop Down 11" hidden="1">
              <a:extLst>
                <a:ext uri="{63B3BB69-23CF-44E3-9099-C40C66FF867C}">
                  <a14:compatExt spid="_x0000_s348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1819275</xdr:colOff>
          <xdr:row>26</xdr:row>
          <xdr:rowOff>9525</xdr:rowOff>
        </xdr:to>
        <xdr:sp macro="" textlink="">
          <xdr:nvSpPr>
            <xdr:cNvPr id="34828" name="Drop Down 12" hidden="1">
              <a:extLst>
                <a:ext uri="{63B3BB69-23CF-44E3-9099-C40C66FF867C}">
                  <a14:compatExt spid="_x0000_s348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1819275</xdr:colOff>
          <xdr:row>29</xdr:row>
          <xdr:rowOff>9525</xdr:rowOff>
        </xdr:to>
        <xdr:sp macro="" textlink="">
          <xdr:nvSpPr>
            <xdr:cNvPr id="34829" name="Drop Down 13" hidden="1">
              <a:extLst>
                <a:ext uri="{63B3BB69-23CF-44E3-9099-C40C66FF867C}">
                  <a14:compatExt spid="_x0000_s3482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1819275</xdr:colOff>
          <xdr:row>32</xdr:row>
          <xdr:rowOff>9525</xdr:rowOff>
        </xdr:to>
        <xdr:sp macro="" textlink="">
          <xdr:nvSpPr>
            <xdr:cNvPr id="34830" name="Drop Down 14" hidden="1">
              <a:extLst>
                <a:ext uri="{63B3BB69-23CF-44E3-9099-C40C66FF867C}">
                  <a14:compatExt spid="_x0000_s348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1819275</xdr:colOff>
          <xdr:row>35</xdr:row>
          <xdr:rowOff>0</xdr:rowOff>
        </xdr:to>
        <xdr:sp macro="" textlink="">
          <xdr:nvSpPr>
            <xdr:cNvPr id="34831" name="Drop Down 15" hidden="1">
              <a:extLst>
                <a:ext uri="{63B3BB69-23CF-44E3-9099-C40C66FF867C}">
                  <a14:compatExt spid="_x0000_s348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1819275</xdr:colOff>
          <xdr:row>20</xdr:row>
          <xdr:rowOff>9525</xdr:rowOff>
        </xdr:to>
        <xdr:sp macro="" textlink="">
          <xdr:nvSpPr>
            <xdr:cNvPr id="34832" name="Drop Down 16" hidden="1">
              <a:extLst>
                <a:ext uri="{63B3BB69-23CF-44E3-9099-C40C66FF867C}">
                  <a14:compatExt spid="_x0000_s34832"/>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12</xdr:row>
          <xdr:rowOff>171450</xdr:rowOff>
        </xdr:from>
        <xdr:to>
          <xdr:col>2</xdr:col>
          <xdr:colOff>133350</xdr:colOff>
          <xdr:row>14</xdr:row>
          <xdr:rowOff>0</xdr:rowOff>
        </xdr:to>
        <xdr:sp macro="" textlink="">
          <xdr:nvSpPr>
            <xdr:cNvPr id="35841" name="Spinner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104775</xdr:rowOff>
        </xdr:from>
        <xdr:to>
          <xdr:col>2</xdr:col>
          <xdr:colOff>133350</xdr:colOff>
          <xdr:row>17</xdr:row>
          <xdr:rowOff>0</xdr:rowOff>
        </xdr:to>
        <xdr:sp macro="" textlink="">
          <xdr:nvSpPr>
            <xdr:cNvPr id="35842" name="Spinner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104775</xdr:rowOff>
        </xdr:from>
        <xdr:to>
          <xdr:col>2</xdr:col>
          <xdr:colOff>133350</xdr:colOff>
          <xdr:row>20</xdr:row>
          <xdr:rowOff>0</xdr:rowOff>
        </xdr:to>
        <xdr:sp macro="" textlink="">
          <xdr:nvSpPr>
            <xdr:cNvPr id="35843" name="Spinner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104775</xdr:rowOff>
        </xdr:from>
        <xdr:to>
          <xdr:col>2</xdr:col>
          <xdr:colOff>133350</xdr:colOff>
          <xdr:row>23</xdr:row>
          <xdr:rowOff>0</xdr:rowOff>
        </xdr:to>
        <xdr:sp macro="" textlink="">
          <xdr:nvSpPr>
            <xdr:cNvPr id="35844" name="Spinner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104775</xdr:rowOff>
        </xdr:from>
        <xdr:to>
          <xdr:col>2</xdr:col>
          <xdr:colOff>133350</xdr:colOff>
          <xdr:row>26</xdr:row>
          <xdr:rowOff>0</xdr:rowOff>
        </xdr:to>
        <xdr:sp macro="" textlink="">
          <xdr:nvSpPr>
            <xdr:cNvPr id="35845" name="Spinner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104775</xdr:rowOff>
        </xdr:from>
        <xdr:to>
          <xdr:col>2</xdr:col>
          <xdr:colOff>133350</xdr:colOff>
          <xdr:row>29</xdr:row>
          <xdr:rowOff>0</xdr:rowOff>
        </xdr:to>
        <xdr:sp macro="" textlink="">
          <xdr:nvSpPr>
            <xdr:cNvPr id="35846" name="Spinner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104775</xdr:rowOff>
        </xdr:from>
        <xdr:to>
          <xdr:col>2</xdr:col>
          <xdr:colOff>133350</xdr:colOff>
          <xdr:row>32</xdr:row>
          <xdr:rowOff>0</xdr:rowOff>
        </xdr:to>
        <xdr:sp macro="" textlink="">
          <xdr:nvSpPr>
            <xdr:cNvPr id="35847" name="Spinner 7" hidden="1">
              <a:extLst>
                <a:ext uri="{63B3BB69-23CF-44E3-9099-C40C66FF867C}">
                  <a14:compatExt spid="_x0000_s358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104775</xdr:rowOff>
        </xdr:from>
        <xdr:to>
          <xdr:col>2</xdr:col>
          <xdr:colOff>133350</xdr:colOff>
          <xdr:row>35</xdr:row>
          <xdr:rowOff>0</xdr:rowOff>
        </xdr:to>
        <xdr:sp macro="" textlink="">
          <xdr:nvSpPr>
            <xdr:cNvPr id="35848" name="Spinner 8" hidden="1">
              <a:extLst>
                <a:ext uri="{63B3BB69-23CF-44E3-9099-C40C66FF867C}">
                  <a14:compatExt spid="_x0000_s358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1819275</xdr:colOff>
          <xdr:row>14</xdr:row>
          <xdr:rowOff>9525</xdr:rowOff>
        </xdr:to>
        <xdr:sp macro="" textlink="">
          <xdr:nvSpPr>
            <xdr:cNvPr id="35849" name="Drop Down 9" hidden="1">
              <a:extLst>
                <a:ext uri="{63B3BB69-23CF-44E3-9099-C40C66FF867C}">
                  <a14:compatExt spid="_x0000_s358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1819275</xdr:colOff>
          <xdr:row>17</xdr:row>
          <xdr:rowOff>9525</xdr:rowOff>
        </xdr:to>
        <xdr:sp macro="" textlink="">
          <xdr:nvSpPr>
            <xdr:cNvPr id="35850" name="Drop Down 10" hidden="1">
              <a:extLst>
                <a:ext uri="{63B3BB69-23CF-44E3-9099-C40C66FF867C}">
                  <a14:compatExt spid="_x0000_s358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1819275</xdr:colOff>
          <xdr:row>23</xdr:row>
          <xdr:rowOff>9525</xdr:rowOff>
        </xdr:to>
        <xdr:sp macro="" textlink="">
          <xdr:nvSpPr>
            <xdr:cNvPr id="35851" name="Drop Down 11" hidden="1">
              <a:extLst>
                <a:ext uri="{63B3BB69-23CF-44E3-9099-C40C66FF867C}">
                  <a14:compatExt spid="_x0000_s358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1819275</xdr:colOff>
          <xdr:row>26</xdr:row>
          <xdr:rowOff>9525</xdr:rowOff>
        </xdr:to>
        <xdr:sp macro="" textlink="">
          <xdr:nvSpPr>
            <xdr:cNvPr id="35852" name="Drop Down 12" hidden="1">
              <a:extLst>
                <a:ext uri="{63B3BB69-23CF-44E3-9099-C40C66FF867C}">
                  <a14:compatExt spid="_x0000_s358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1819275</xdr:colOff>
          <xdr:row>29</xdr:row>
          <xdr:rowOff>9525</xdr:rowOff>
        </xdr:to>
        <xdr:sp macro="" textlink="">
          <xdr:nvSpPr>
            <xdr:cNvPr id="35853" name="Drop Down 13" hidden="1">
              <a:extLst>
                <a:ext uri="{63B3BB69-23CF-44E3-9099-C40C66FF867C}">
                  <a14:compatExt spid="_x0000_s358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1819275</xdr:colOff>
          <xdr:row>32</xdr:row>
          <xdr:rowOff>9525</xdr:rowOff>
        </xdr:to>
        <xdr:sp macro="" textlink="">
          <xdr:nvSpPr>
            <xdr:cNvPr id="35854" name="Drop Down 14" hidden="1">
              <a:extLst>
                <a:ext uri="{63B3BB69-23CF-44E3-9099-C40C66FF867C}">
                  <a14:compatExt spid="_x0000_s358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1819275</xdr:colOff>
          <xdr:row>35</xdr:row>
          <xdr:rowOff>0</xdr:rowOff>
        </xdr:to>
        <xdr:sp macro="" textlink="">
          <xdr:nvSpPr>
            <xdr:cNvPr id="35855" name="Drop Down 15" hidden="1">
              <a:extLst>
                <a:ext uri="{63B3BB69-23CF-44E3-9099-C40C66FF867C}">
                  <a14:compatExt spid="_x0000_s358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1819275</xdr:colOff>
          <xdr:row>20</xdr:row>
          <xdr:rowOff>9525</xdr:rowOff>
        </xdr:to>
        <xdr:sp macro="" textlink="">
          <xdr:nvSpPr>
            <xdr:cNvPr id="35856" name="Drop Down 16" hidden="1">
              <a:extLst>
                <a:ext uri="{63B3BB69-23CF-44E3-9099-C40C66FF867C}">
                  <a14:compatExt spid="_x0000_s35856"/>
                </a:ext>
              </a:extLst>
            </xdr:cNvPr>
            <xdr:cNvSpPr/>
          </xdr:nvSpPr>
          <xdr:spPr>
            <a:xfrm>
              <a:off x="0" y="0"/>
              <a:ext cx="0" cy="0"/>
            </a:xfrm>
            <a:prstGeom prst="rect">
              <a:avLst/>
            </a:prstGeom>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12</xdr:row>
          <xdr:rowOff>171450</xdr:rowOff>
        </xdr:from>
        <xdr:to>
          <xdr:col>2</xdr:col>
          <xdr:colOff>133350</xdr:colOff>
          <xdr:row>14</xdr:row>
          <xdr:rowOff>0</xdr:rowOff>
        </xdr:to>
        <xdr:sp macro="" textlink="">
          <xdr:nvSpPr>
            <xdr:cNvPr id="36865" name="Spinner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104775</xdr:rowOff>
        </xdr:from>
        <xdr:to>
          <xdr:col>2</xdr:col>
          <xdr:colOff>133350</xdr:colOff>
          <xdr:row>17</xdr:row>
          <xdr:rowOff>0</xdr:rowOff>
        </xdr:to>
        <xdr:sp macro="" textlink="">
          <xdr:nvSpPr>
            <xdr:cNvPr id="36866" name="Spinner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104775</xdr:rowOff>
        </xdr:from>
        <xdr:to>
          <xdr:col>2</xdr:col>
          <xdr:colOff>133350</xdr:colOff>
          <xdr:row>20</xdr:row>
          <xdr:rowOff>0</xdr:rowOff>
        </xdr:to>
        <xdr:sp macro="" textlink="">
          <xdr:nvSpPr>
            <xdr:cNvPr id="36867" name="Spinner 3" hidden="1">
              <a:extLst>
                <a:ext uri="{63B3BB69-23CF-44E3-9099-C40C66FF867C}">
                  <a14:compatExt spid="_x0000_s36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104775</xdr:rowOff>
        </xdr:from>
        <xdr:to>
          <xdr:col>2</xdr:col>
          <xdr:colOff>133350</xdr:colOff>
          <xdr:row>23</xdr:row>
          <xdr:rowOff>0</xdr:rowOff>
        </xdr:to>
        <xdr:sp macro="" textlink="">
          <xdr:nvSpPr>
            <xdr:cNvPr id="36868" name="Spinner 4" hidden="1">
              <a:extLst>
                <a:ext uri="{63B3BB69-23CF-44E3-9099-C40C66FF867C}">
                  <a14:compatExt spid="_x0000_s36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104775</xdr:rowOff>
        </xdr:from>
        <xdr:to>
          <xdr:col>2</xdr:col>
          <xdr:colOff>133350</xdr:colOff>
          <xdr:row>26</xdr:row>
          <xdr:rowOff>0</xdr:rowOff>
        </xdr:to>
        <xdr:sp macro="" textlink="">
          <xdr:nvSpPr>
            <xdr:cNvPr id="36869" name="Spinner 5" hidden="1">
              <a:extLst>
                <a:ext uri="{63B3BB69-23CF-44E3-9099-C40C66FF867C}">
                  <a14:compatExt spid="_x0000_s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104775</xdr:rowOff>
        </xdr:from>
        <xdr:to>
          <xdr:col>2</xdr:col>
          <xdr:colOff>133350</xdr:colOff>
          <xdr:row>29</xdr:row>
          <xdr:rowOff>0</xdr:rowOff>
        </xdr:to>
        <xdr:sp macro="" textlink="">
          <xdr:nvSpPr>
            <xdr:cNvPr id="36870" name="Spinner 6" hidden="1">
              <a:extLst>
                <a:ext uri="{63B3BB69-23CF-44E3-9099-C40C66FF867C}">
                  <a14:compatExt spid="_x0000_s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104775</xdr:rowOff>
        </xdr:from>
        <xdr:to>
          <xdr:col>2</xdr:col>
          <xdr:colOff>133350</xdr:colOff>
          <xdr:row>32</xdr:row>
          <xdr:rowOff>0</xdr:rowOff>
        </xdr:to>
        <xdr:sp macro="" textlink="">
          <xdr:nvSpPr>
            <xdr:cNvPr id="36871" name="Spinner 7" hidden="1">
              <a:extLst>
                <a:ext uri="{63B3BB69-23CF-44E3-9099-C40C66FF867C}">
                  <a14:compatExt spid="_x0000_s368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104775</xdr:rowOff>
        </xdr:from>
        <xdr:to>
          <xdr:col>2</xdr:col>
          <xdr:colOff>133350</xdr:colOff>
          <xdr:row>35</xdr:row>
          <xdr:rowOff>0</xdr:rowOff>
        </xdr:to>
        <xdr:sp macro="" textlink="">
          <xdr:nvSpPr>
            <xdr:cNvPr id="36872" name="Spinner 8" hidden="1">
              <a:extLst>
                <a:ext uri="{63B3BB69-23CF-44E3-9099-C40C66FF867C}">
                  <a14:compatExt spid="_x0000_s368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1819275</xdr:colOff>
          <xdr:row>14</xdr:row>
          <xdr:rowOff>9525</xdr:rowOff>
        </xdr:to>
        <xdr:sp macro="" textlink="">
          <xdr:nvSpPr>
            <xdr:cNvPr id="36873" name="Drop Down 9" hidden="1">
              <a:extLst>
                <a:ext uri="{63B3BB69-23CF-44E3-9099-C40C66FF867C}">
                  <a14:compatExt spid="_x0000_s368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1819275</xdr:colOff>
          <xdr:row>17</xdr:row>
          <xdr:rowOff>9525</xdr:rowOff>
        </xdr:to>
        <xdr:sp macro="" textlink="">
          <xdr:nvSpPr>
            <xdr:cNvPr id="36874" name="Drop Down 10" hidden="1">
              <a:extLst>
                <a:ext uri="{63B3BB69-23CF-44E3-9099-C40C66FF867C}">
                  <a14:compatExt spid="_x0000_s368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1819275</xdr:colOff>
          <xdr:row>23</xdr:row>
          <xdr:rowOff>9525</xdr:rowOff>
        </xdr:to>
        <xdr:sp macro="" textlink="">
          <xdr:nvSpPr>
            <xdr:cNvPr id="36875" name="Drop Down 11" hidden="1">
              <a:extLst>
                <a:ext uri="{63B3BB69-23CF-44E3-9099-C40C66FF867C}">
                  <a14:compatExt spid="_x0000_s3687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1819275</xdr:colOff>
          <xdr:row>26</xdr:row>
          <xdr:rowOff>9525</xdr:rowOff>
        </xdr:to>
        <xdr:sp macro="" textlink="">
          <xdr:nvSpPr>
            <xdr:cNvPr id="36876" name="Drop Down 12" hidden="1">
              <a:extLst>
                <a:ext uri="{63B3BB69-23CF-44E3-9099-C40C66FF867C}">
                  <a14:compatExt spid="_x0000_s368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1819275</xdr:colOff>
          <xdr:row>29</xdr:row>
          <xdr:rowOff>9525</xdr:rowOff>
        </xdr:to>
        <xdr:sp macro="" textlink="">
          <xdr:nvSpPr>
            <xdr:cNvPr id="36877" name="Drop Down 13" hidden="1">
              <a:extLst>
                <a:ext uri="{63B3BB69-23CF-44E3-9099-C40C66FF867C}">
                  <a14:compatExt spid="_x0000_s3687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1819275</xdr:colOff>
          <xdr:row>32</xdr:row>
          <xdr:rowOff>9525</xdr:rowOff>
        </xdr:to>
        <xdr:sp macro="" textlink="">
          <xdr:nvSpPr>
            <xdr:cNvPr id="36878" name="Drop Down 14" hidden="1">
              <a:extLst>
                <a:ext uri="{63B3BB69-23CF-44E3-9099-C40C66FF867C}">
                  <a14:compatExt spid="_x0000_s3687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1819275</xdr:colOff>
          <xdr:row>35</xdr:row>
          <xdr:rowOff>0</xdr:rowOff>
        </xdr:to>
        <xdr:sp macro="" textlink="">
          <xdr:nvSpPr>
            <xdr:cNvPr id="36879" name="Drop Down 15" hidden="1">
              <a:extLst>
                <a:ext uri="{63B3BB69-23CF-44E3-9099-C40C66FF867C}">
                  <a14:compatExt spid="_x0000_s3687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1819275</xdr:colOff>
          <xdr:row>20</xdr:row>
          <xdr:rowOff>9525</xdr:rowOff>
        </xdr:to>
        <xdr:sp macro="" textlink="">
          <xdr:nvSpPr>
            <xdr:cNvPr id="36880" name="Drop Down 16" hidden="1">
              <a:extLst>
                <a:ext uri="{63B3BB69-23CF-44E3-9099-C40C66FF867C}">
                  <a14:compatExt spid="_x0000_s36880"/>
                </a:ext>
              </a:extLst>
            </xdr:cNvPr>
            <xdr:cNvSpPr/>
          </xdr:nvSpPr>
          <xdr:spPr>
            <a:xfrm>
              <a:off x="0" y="0"/>
              <a:ext cx="0" cy="0"/>
            </a:xfrm>
            <a:prstGeom prst="rect">
              <a:avLst/>
            </a:prstGeom>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12</xdr:row>
          <xdr:rowOff>171450</xdr:rowOff>
        </xdr:from>
        <xdr:to>
          <xdr:col>2</xdr:col>
          <xdr:colOff>133350</xdr:colOff>
          <xdr:row>14</xdr:row>
          <xdr:rowOff>0</xdr:rowOff>
        </xdr:to>
        <xdr:sp macro="" textlink="">
          <xdr:nvSpPr>
            <xdr:cNvPr id="37889" name="Spinner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104775</xdr:rowOff>
        </xdr:from>
        <xdr:to>
          <xdr:col>2</xdr:col>
          <xdr:colOff>133350</xdr:colOff>
          <xdr:row>17</xdr:row>
          <xdr:rowOff>0</xdr:rowOff>
        </xdr:to>
        <xdr:sp macro="" textlink="">
          <xdr:nvSpPr>
            <xdr:cNvPr id="37890" name="Spinner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104775</xdr:rowOff>
        </xdr:from>
        <xdr:to>
          <xdr:col>2</xdr:col>
          <xdr:colOff>133350</xdr:colOff>
          <xdr:row>20</xdr:row>
          <xdr:rowOff>0</xdr:rowOff>
        </xdr:to>
        <xdr:sp macro="" textlink="">
          <xdr:nvSpPr>
            <xdr:cNvPr id="37891" name="Spinner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104775</xdr:rowOff>
        </xdr:from>
        <xdr:to>
          <xdr:col>2</xdr:col>
          <xdr:colOff>133350</xdr:colOff>
          <xdr:row>23</xdr:row>
          <xdr:rowOff>0</xdr:rowOff>
        </xdr:to>
        <xdr:sp macro="" textlink="">
          <xdr:nvSpPr>
            <xdr:cNvPr id="37892" name="Spinner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104775</xdr:rowOff>
        </xdr:from>
        <xdr:to>
          <xdr:col>2</xdr:col>
          <xdr:colOff>133350</xdr:colOff>
          <xdr:row>26</xdr:row>
          <xdr:rowOff>0</xdr:rowOff>
        </xdr:to>
        <xdr:sp macro="" textlink="">
          <xdr:nvSpPr>
            <xdr:cNvPr id="37893" name="Spinner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104775</xdr:rowOff>
        </xdr:from>
        <xdr:to>
          <xdr:col>2</xdr:col>
          <xdr:colOff>133350</xdr:colOff>
          <xdr:row>29</xdr:row>
          <xdr:rowOff>0</xdr:rowOff>
        </xdr:to>
        <xdr:sp macro="" textlink="">
          <xdr:nvSpPr>
            <xdr:cNvPr id="37894" name="Spinner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104775</xdr:rowOff>
        </xdr:from>
        <xdr:to>
          <xdr:col>2</xdr:col>
          <xdr:colOff>133350</xdr:colOff>
          <xdr:row>32</xdr:row>
          <xdr:rowOff>0</xdr:rowOff>
        </xdr:to>
        <xdr:sp macro="" textlink="">
          <xdr:nvSpPr>
            <xdr:cNvPr id="37895" name="Spinner 7" hidden="1">
              <a:extLst>
                <a:ext uri="{63B3BB69-23CF-44E3-9099-C40C66FF867C}">
                  <a14:compatExt spid="_x0000_s378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104775</xdr:rowOff>
        </xdr:from>
        <xdr:to>
          <xdr:col>2</xdr:col>
          <xdr:colOff>133350</xdr:colOff>
          <xdr:row>35</xdr:row>
          <xdr:rowOff>0</xdr:rowOff>
        </xdr:to>
        <xdr:sp macro="" textlink="">
          <xdr:nvSpPr>
            <xdr:cNvPr id="37896" name="Spinner 8" hidden="1">
              <a:extLst>
                <a:ext uri="{63B3BB69-23CF-44E3-9099-C40C66FF867C}">
                  <a14:compatExt spid="_x0000_s378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1819275</xdr:colOff>
          <xdr:row>14</xdr:row>
          <xdr:rowOff>9525</xdr:rowOff>
        </xdr:to>
        <xdr:sp macro="" textlink="">
          <xdr:nvSpPr>
            <xdr:cNvPr id="37897" name="Drop Down 9" hidden="1">
              <a:extLst>
                <a:ext uri="{63B3BB69-23CF-44E3-9099-C40C66FF867C}">
                  <a14:compatExt spid="_x0000_s3789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1819275</xdr:colOff>
          <xdr:row>17</xdr:row>
          <xdr:rowOff>9525</xdr:rowOff>
        </xdr:to>
        <xdr:sp macro="" textlink="">
          <xdr:nvSpPr>
            <xdr:cNvPr id="37898" name="Drop Down 10" hidden="1">
              <a:extLst>
                <a:ext uri="{63B3BB69-23CF-44E3-9099-C40C66FF867C}">
                  <a14:compatExt spid="_x0000_s378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1819275</xdr:colOff>
          <xdr:row>23</xdr:row>
          <xdr:rowOff>9525</xdr:rowOff>
        </xdr:to>
        <xdr:sp macro="" textlink="">
          <xdr:nvSpPr>
            <xdr:cNvPr id="37899" name="Drop Down 11" hidden="1">
              <a:extLst>
                <a:ext uri="{63B3BB69-23CF-44E3-9099-C40C66FF867C}">
                  <a14:compatExt spid="_x0000_s378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1819275</xdr:colOff>
          <xdr:row>26</xdr:row>
          <xdr:rowOff>9525</xdr:rowOff>
        </xdr:to>
        <xdr:sp macro="" textlink="">
          <xdr:nvSpPr>
            <xdr:cNvPr id="37900" name="Drop Down 12" hidden="1">
              <a:extLst>
                <a:ext uri="{63B3BB69-23CF-44E3-9099-C40C66FF867C}">
                  <a14:compatExt spid="_x0000_s379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1819275</xdr:colOff>
          <xdr:row>29</xdr:row>
          <xdr:rowOff>9525</xdr:rowOff>
        </xdr:to>
        <xdr:sp macro="" textlink="">
          <xdr:nvSpPr>
            <xdr:cNvPr id="37901" name="Drop Down 13" hidden="1">
              <a:extLst>
                <a:ext uri="{63B3BB69-23CF-44E3-9099-C40C66FF867C}">
                  <a14:compatExt spid="_x0000_s379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1819275</xdr:colOff>
          <xdr:row>32</xdr:row>
          <xdr:rowOff>9525</xdr:rowOff>
        </xdr:to>
        <xdr:sp macro="" textlink="">
          <xdr:nvSpPr>
            <xdr:cNvPr id="37902" name="Drop Down 14" hidden="1">
              <a:extLst>
                <a:ext uri="{63B3BB69-23CF-44E3-9099-C40C66FF867C}">
                  <a14:compatExt spid="_x0000_s379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1819275</xdr:colOff>
          <xdr:row>35</xdr:row>
          <xdr:rowOff>0</xdr:rowOff>
        </xdr:to>
        <xdr:sp macro="" textlink="">
          <xdr:nvSpPr>
            <xdr:cNvPr id="37903" name="Drop Down 15" hidden="1">
              <a:extLst>
                <a:ext uri="{63B3BB69-23CF-44E3-9099-C40C66FF867C}">
                  <a14:compatExt spid="_x0000_s3790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1819275</xdr:colOff>
          <xdr:row>20</xdr:row>
          <xdr:rowOff>9525</xdr:rowOff>
        </xdr:to>
        <xdr:sp macro="" textlink="">
          <xdr:nvSpPr>
            <xdr:cNvPr id="37904" name="Drop Down 16" hidden="1">
              <a:extLst>
                <a:ext uri="{63B3BB69-23CF-44E3-9099-C40C66FF867C}">
                  <a14:compatExt spid="_x0000_s37904"/>
                </a:ext>
              </a:extLst>
            </xdr:cNvPr>
            <xdr:cNvSpPr/>
          </xdr:nvSpPr>
          <xdr:spPr>
            <a:xfrm>
              <a:off x="0" y="0"/>
              <a:ext cx="0" cy="0"/>
            </a:xfrm>
            <a:prstGeom prst="rect">
              <a:avLst/>
            </a:prstGeom>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9525</xdr:colOff>
      <xdr:row>24</xdr:row>
      <xdr:rowOff>38100</xdr:rowOff>
    </xdr:from>
    <xdr:to>
      <xdr:col>1</xdr:col>
      <xdr:colOff>0</xdr:colOff>
      <xdr:row>24</xdr:row>
      <xdr:rowOff>38100</xdr:rowOff>
    </xdr:to>
    <xdr:sp macro="" textlink="">
      <xdr:nvSpPr>
        <xdr:cNvPr id="2" name="Line 4"/>
        <xdr:cNvSpPr>
          <a:spLocks noChangeShapeType="1"/>
        </xdr:cNvSpPr>
      </xdr:nvSpPr>
      <xdr:spPr bwMode="auto">
        <a:xfrm>
          <a:off x="9525" y="51816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hyperlink" Target="http://lchf.ru/store/kokosovoe-maslo-nejtralnoe-organ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6.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18" Type="http://schemas.openxmlformats.org/officeDocument/2006/relationships/ctrlProp" Target="../ctrlProps/ctrlProp73.xml"/><Relationship Id="rId3" Type="http://schemas.openxmlformats.org/officeDocument/2006/relationships/vmlDrawing" Target="../drawings/vmlDrawing5.v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 Type="http://schemas.openxmlformats.org/officeDocument/2006/relationships/drawing" Target="../drawings/drawing5.xml"/><Relationship Id="rId16" Type="http://schemas.openxmlformats.org/officeDocument/2006/relationships/ctrlProp" Target="../ctrlProps/ctrlProp71.xml"/><Relationship Id="rId1" Type="http://schemas.openxmlformats.org/officeDocument/2006/relationships/printerSettings" Target="../printerSettings/printerSettings7.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5" Type="http://schemas.openxmlformats.org/officeDocument/2006/relationships/ctrlProp" Target="../ctrlProps/ctrlProp70.xml"/><Relationship Id="rId10" Type="http://schemas.openxmlformats.org/officeDocument/2006/relationships/ctrlProp" Target="../ctrlProps/ctrlProp65.xml"/><Relationship Id="rId19" Type="http://schemas.openxmlformats.org/officeDocument/2006/relationships/ctrlProp" Target="../ctrlProps/ctrlProp74.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3" Type="http://schemas.openxmlformats.org/officeDocument/2006/relationships/vmlDrawing" Target="../drawings/vmlDrawing6.v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6.xml"/><Relationship Id="rId16" Type="http://schemas.openxmlformats.org/officeDocument/2006/relationships/ctrlProp" Target="../ctrlProps/ctrlProp87.xml"/><Relationship Id="rId1" Type="http://schemas.openxmlformats.org/officeDocument/2006/relationships/printerSettings" Target="../printerSettings/printerSettings8.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409"/>
  <sheetViews>
    <sheetView topLeftCell="A382" workbookViewId="0">
      <selection activeCell="G6" sqref="G6"/>
    </sheetView>
  </sheetViews>
  <sheetFormatPr defaultRowHeight="15"/>
  <cols>
    <col min="1" max="1" width="61.28515625" style="127" bestFit="1" customWidth="1"/>
    <col min="2" max="2" width="6.28515625" style="127" bestFit="1" customWidth="1"/>
    <col min="3" max="3" width="8.28515625" style="127" bestFit="1" customWidth="1"/>
    <col min="4" max="4" width="8.140625" style="127" bestFit="1" customWidth="1"/>
    <col min="5" max="5" width="9.140625" style="127" customWidth="1"/>
    <col min="6" max="16384" width="9.140625" style="127"/>
  </cols>
  <sheetData>
    <row r="1" spans="1:8">
      <c r="A1" s="127" t="s">
        <v>122</v>
      </c>
      <c r="B1" s="127" t="s">
        <v>32</v>
      </c>
      <c r="C1" s="127" t="s">
        <v>123</v>
      </c>
      <c r="D1" s="127" t="s">
        <v>124</v>
      </c>
      <c r="E1" s="127" t="s">
        <v>125</v>
      </c>
      <c r="H1" s="127" t="s">
        <v>1108</v>
      </c>
    </row>
    <row r="2" spans="1:8">
      <c r="A2" s="127" t="s">
        <v>126</v>
      </c>
      <c r="B2" s="127">
        <v>100</v>
      </c>
      <c r="C2" s="127">
        <v>0</v>
      </c>
      <c r="D2" s="127">
        <v>0</v>
      </c>
      <c r="E2" s="127">
        <v>10.7</v>
      </c>
    </row>
    <row r="3" spans="1:8">
      <c r="A3" s="127" t="s">
        <v>127</v>
      </c>
      <c r="B3" s="127">
        <v>100</v>
      </c>
      <c r="C3" s="127">
        <v>0.5</v>
      </c>
      <c r="D3" s="127">
        <v>0</v>
      </c>
      <c r="E3" s="127">
        <v>13</v>
      </c>
    </row>
    <row r="4" spans="1:8">
      <c r="A4" s="127" t="s">
        <v>128</v>
      </c>
      <c r="B4" s="127">
        <v>100</v>
      </c>
      <c r="C4" s="127">
        <v>0</v>
      </c>
      <c r="D4" s="127">
        <v>0</v>
      </c>
      <c r="E4" s="127">
        <v>12.4</v>
      </c>
    </row>
    <row r="5" spans="1:8">
      <c r="A5" s="127" t="s">
        <v>129</v>
      </c>
      <c r="B5" s="127">
        <v>100</v>
      </c>
      <c r="C5" s="127">
        <v>0</v>
      </c>
      <c r="D5" s="127">
        <v>0</v>
      </c>
      <c r="E5" s="127">
        <v>4.5999999999999996</v>
      </c>
    </row>
    <row r="6" spans="1:8">
      <c r="A6" s="127" t="s">
        <v>130</v>
      </c>
      <c r="B6" s="127">
        <v>100</v>
      </c>
      <c r="C6" s="127">
        <v>0</v>
      </c>
      <c r="D6" s="127">
        <v>0</v>
      </c>
      <c r="E6" s="127">
        <v>11.7</v>
      </c>
    </row>
    <row r="7" spans="1:8">
      <c r="A7" s="127" t="s">
        <v>131</v>
      </c>
      <c r="B7" s="127">
        <v>100</v>
      </c>
      <c r="C7" s="127">
        <v>0</v>
      </c>
      <c r="D7" s="127">
        <v>0</v>
      </c>
      <c r="E7" s="127">
        <v>5.2</v>
      </c>
    </row>
    <row r="8" spans="1:8">
      <c r="A8" s="127" t="s">
        <v>132</v>
      </c>
      <c r="B8" s="127">
        <v>100</v>
      </c>
      <c r="C8" s="127">
        <v>1.4</v>
      </c>
      <c r="D8" s="127">
        <v>0.39</v>
      </c>
      <c r="E8" s="127">
        <v>9.1199999999999992</v>
      </c>
    </row>
    <row r="9" spans="1:8">
      <c r="A9" s="127" t="s">
        <v>133</v>
      </c>
      <c r="B9" s="127">
        <v>100</v>
      </c>
      <c r="C9" s="127">
        <v>2</v>
      </c>
      <c r="D9" s="127">
        <v>14.66</v>
      </c>
      <c r="E9" s="127">
        <v>1.83</v>
      </c>
    </row>
    <row r="10" spans="1:8">
      <c r="A10" s="127" t="s">
        <v>134</v>
      </c>
      <c r="B10" s="127">
        <v>100</v>
      </c>
      <c r="C10" s="127">
        <v>0.6</v>
      </c>
      <c r="D10" s="127">
        <v>0.5</v>
      </c>
      <c r="E10" s="127">
        <v>7.9</v>
      </c>
    </row>
    <row r="11" spans="1:8">
      <c r="A11" s="127" t="s">
        <v>135</v>
      </c>
      <c r="B11" s="127">
        <v>100</v>
      </c>
      <c r="C11" s="127">
        <v>2.7</v>
      </c>
      <c r="D11" s="127">
        <v>1.5</v>
      </c>
      <c r="E11" s="127">
        <v>11.5</v>
      </c>
    </row>
    <row r="12" spans="1:8">
      <c r="A12" s="127" t="s">
        <v>136</v>
      </c>
      <c r="B12" s="127">
        <v>100</v>
      </c>
      <c r="C12" s="127">
        <v>0.2</v>
      </c>
      <c r="D12" s="127">
        <v>0</v>
      </c>
      <c r="E12" s="127">
        <v>6.4</v>
      </c>
    </row>
    <row r="13" spans="1:8">
      <c r="A13" s="127" t="s">
        <v>137</v>
      </c>
      <c r="B13" s="127">
        <v>100</v>
      </c>
      <c r="C13" s="127">
        <v>0.54</v>
      </c>
      <c r="D13" s="127">
        <v>0.12</v>
      </c>
      <c r="E13" s="127">
        <v>11.72</v>
      </c>
    </row>
    <row r="14" spans="1:8">
      <c r="A14" s="127" t="s">
        <v>138</v>
      </c>
      <c r="B14" s="127">
        <v>100</v>
      </c>
      <c r="C14" s="127">
        <v>0.94</v>
      </c>
      <c r="D14" s="127">
        <v>0.12</v>
      </c>
      <c r="E14" s="127">
        <v>9.35</v>
      </c>
    </row>
    <row r="15" spans="1:8">
      <c r="A15" s="127" t="s">
        <v>139</v>
      </c>
      <c r="B15" s="127">
        <v>100</v>
      </c>
      <c r="C15" s="127">
        <v>0.61</v>
      </c>
      <c r="D15" s="127">
        <v>0.15</v>
      </c>
      <c r="E15" s="127">
        <v>7.15</v>
      </c>
    </row>
    <row r="16" spans="1:8">
      <c r="A16" s="127" t="s">
        <v>140</v>
      </c>
      <c r="B16" s="127">
        <v>100</v>
      </c>
      <c r="C16" s="127">
        <v>2.8</v>
      </c>
      <c r="D16" s="127">
        <v>3.2</v>
      </c>
      <c r="E16" s="127">
        <v>3.8</v>
      </c>
    </row>
    <row r="17" spans="1:5">
      <c r="A17" s="127" t="s">
        <v>141</v>
      </c>
      <c r="B17" s="127">
        <v>100</v>
      </c>
      <c r="C17" s="127">
        <v>3.2</v>
      </c>
      <c r="D17" s="127">
        <v>0.6</v>
      </c>
      <c r="E17" s="127">
        <v>1.1000000000000001</v>
      </c>
    </row>
    <row r="18" spans="1:5">
      <c r="A18" s="127" t="s">
        <v>142</v>
      </c>
      <c r="B18" s="127">
        <v>100</v>
      </c>
      <c r="C18" s="127">
        <v>0.98</v>
      </c>
      <c r="D18" s="127">
        <v>0.18</v>
      </c>
      <c r="E18" s="127">
        <v>2.88</v>
      </c>
    </row>
    <row r="19" spans="1:5">
      <c r="A19" s="127" t="s">
        <v>143</v>
      </c>
      <c r="B19" s="127">
        <v>100</v>
      </c>
      <c r="C19" s="127">
        <v>20.399999999999999</v>
      </c>
      <c r="D19" s="127">
        <v>12.5</v>
      </c>
      <c r="E19" s="127">
        <v>0</v>
      </c>
    </row>
    <row r="20" spans="1:5">
      <c r="A20" s="127" t="s">
        <v>144</v>
      </c>
      <c r="B20" s="127">
        <v>100</v>
      </c>
      <c r="C20" s="127">
        <v>1.0900000000000001</v>
      </c>
      <c r="D20" s="127">
        <v>0.33</v>
      </c>
      <c r="E20" s="127">
        <v>20.239999999999998</v>
      </c>
    </row>
    <row r="21" spans="1:5">
      <c r="A21" s="127" t="s">
        <v>145</v>
      </c>
      <c r="B21" s="127">
        <v>100</v>
      </c>
      <c r="C21" s="127">
        <v>15.6</v>
      </c>
      <c r="D21" s="127">
        <v>16.3</v>
      </c>
      <c r="E21" s="127">
        <v>0</v>
      </c>
    </row>
    <row r="22" spans="1:5">
      <c r="A22" s="127" t="s">
        <v>146</v>
      </c>
      <c r="B22" s="127">
        <v>100</v>
      </c>
      <c r="C22" s="127">
        <v>19.8</v>
      </c>
      <c r="D22" s="127">
        <v>9.6</v>
      </c>
      <c r="E22" s="127">
        <v>0</v>
      </c>
    </row>
    <row r="23" spans="1:5">
      <c r="A23" s="127" t="s">
        <v>147</v>
      </c>
      <c r="B23" s="127">
        <v>100</v>
      </c>
      <c r="C23" s="127">
        <v>7.7</v>
      </c>
      <c r="D23" s="127">
        <v>3</v>
      </c>
      <c r="E23" s="127">
        <v>49.8</v>
      </c>
    </row>
    <row r="24" spans="1:5">
      <c r="A24" s="127" t="s">
        <v>148</v>
      </c>
      <c r="B24" s="127">
        <v>100</v>
      </c>
      <c r="C24" s="127">
        <v>12.62</v>
      </c>
      <c r="D24" s="127">
        <v>39.69</v>
      </c>
      <c r="E24" s="127">
        <v>1.28</v>
      </c>
    </row>
    <row r="25" spans="1:5">
      <c r="A25" s="127" t="s">
        <v>149</v>
      </c>
      <c r="B25" s="127">
        <v>100</v>
      </c>
      <c r="C25" s="127">
        <v>14.32</v>
      </c>
      <c r="D25" s="127">
        <v>67.099999999999994</v>
      </c>
      <c r="E25" s="127">
        <v>4.24</v>
      </c>
    </row>
    <row r="26" spans="1:5">
      <c r="A26" s="127" t="s">
        <v>150</v>
      </c>
      <c r="B26" s="127">
        <v>100</v>
      </c>
      <c r="C26" s="127">
        <v>4.5999999999999996</v>
      </c>
      <c r="D26" s="127">
        <v>16.8</v>
      </c>
      <c r="E26" s="127">
        <v>65</v>
      </c>
    </row>
    <row r="27" spans="1:5">
      <c r="A27" s="127" t="s">
        <v>151</v>
      </c>
      <c r="B27" s="127">
        <v>100</v>
      </c>
      <c r="C27" s="127">
        <v>0.7</v>
      </c>
      <c r="D27" s="127">
        <v>0.5</v>
      </c>
      <c r="E27" s="127">
        <v>8</v>
      </c>
    </row>
    <row r="28" spans="1:5">
      <c r="A28" s="127" t="s">
        <v>152</v>
      </c>
      <c r="B28" s="127">
        <v>100</v>
      </c>
      <c r="C28" s="127">
        <v>14.6</v>
      </c>
      <c r="D28" s="127">
        <v>25.5</v>
      </c>
      <c r="E28" s="127">
        <v>0</v>
      </c>
    </row>
    <row r="29" spans="1:5">
      <c r="A29" s="127" t="s">
        <v>153</v>
      </c>
      <c r="B29" s="127">
        <v>100</v>
      </c>
      <c r="C29" s="127">
        <v>7.8</v>
      </c>
      <c r="D29" s="127">
        <v>2.5</v>
      </c>
      <c r="E29" s="127">
        <v>50.5</v>
      </c>
    </row>
    <row r="30" spans="1:5">
      <c r="A30" s="127" t="s">
        <v>154</v>
      </c>
      <c r="B30" s="127">
        <v>100</v>
      </c>
      <c r="C30" s="127">
        <v>0.3</v>
      </c>
      <c r="D30" s="127">
        <v>0</v>
      </c>
      <c r="E30" s="127">
        <v>70.900000000000006</v>
      </c>
    </row>
    <row r="31" spans="1:5">
      <c r="A31" s="127" t="s">
        <v>155</v>
      </c>
      <c r="B31" s="127">
        <v>100</v>
      </c>
      <c r="C31" s="127">
        <v>0.4</v>
      </c>
      <c r="D31" s="127">
        <v>0</v>
      </c>
      <c r="E31" s="127">
        <v>73.2</v>
      </c>
    </row>
    <row r="32" spans="1:5">
      <c r="A32" s="127" t="s">
        <v>156</v>
      </c>
      <c r="B32" s="127">
        <v>100</v>
      </c>
      <c r="C32" s="127">
        <v>3.4</v>
      </c>
      <c r="D32" s="127">
        <v>30.2</v>
      </c>
      <c r="E32" s="127">
        <v>64.7</v>
      </c>
    </row>
    <row r="33" spans="1:5">
      <c r="A33" s="127" t="s">
        <v>157</v>
      </c>
      <c r="B33" s="127">
        <v>100</v>
      </c>
      <c r="C33" s="127">
        <v>3.2</v>
      </c>
      <c r="D33" s="127">
        <v>2.8</v>
      </c>
      <c r="E33" s="127">
        <v>80.099999999999994</v>
      </c>
    </row>
    <row r="34" spans="1:5">
      <c r="A34" s="127" t="s">
        <v>158</v>
      </c>
      <c r="B34" s="127">
        <v>100</v>
      </c>
      <c r="C34" s="127">
        <v>0.1</v>
      </c>
      <c r="D34" s="127">
        <v>0</v>
      </c>
      <c r="E34" s="127">
        <v>5.2</v>
      </c>
    </row>
    <row r="35" spans="1:5">
      <c r="A35" s="127" t="s">
        <v>159</v>
      </c>
      <c r="B35" s="127">
        <v>100</v>
      </c>
      <c r="C35" s="127">
        <v>0.1</v>
      </c>
      <c r="D35" s="127">
        <v>0</v>
      </c>
      <c r="E35" s="127">
        <v>3.7</v>
      </c>
    </row>
    <row r="36" spans="1:5">
      <c r="A36" s="127" t="s">
        <v>160</v>
      </c>
      <c r="B36" s="127">
        <v>100</v>
      </c>
      <c r="C36" s="127">
        <v>0.1</v>
      </c>
      <c r="D36" s="127">
        <v>0</v>
      </c>
      <c r="E36" s="127">
        <v>3.1</v>
      </c>
    </row>
    <row r="37" spans="1:5">
      <c r="A37" s="127" t="s">
        <v>161</v>
      </c>
      <c r="B37" s="127">
        <v>100</v>
      </c>
      <c r="C37" s="127">
        <v>0.1</v>
      </c>
      <c r="D37" s="127">
        <v>0</v>
      </c>
      <c r="E37" s="127">
        <v>2.6</v>
      </c>
    </row>
    <row r="38" spans="1:5">
      <c r="A38" s="127" t="s">
        <v>162</v>
      </c>
      <c r="B38" s="127">
        <v>100</v>
      </c>
      <c r="C38" s="127">
        <v>0.1</v>
      </c>
      <c r="D38" s="127">
        <v>0</v>
      </c>
      <c r="E38" s="127">
        <v>2.2000000000000002</v>
      </c>
    </row>
    <row r="39" spans="1:5">
      <c r="A39" s="127" t="s">
        <v>163</v>
      </c>
      <c r="B39" s="127">
        <v>100</v>
      </c>
      <c r="C39" s="127">
        <v>0.1</v>
      </c>
      <c r="D39" s="127">
        <v>0</v>
      </c>
      <c r="E39" s="127">
        <v>2.6</v>
      </c>
    </row>
    <row r="40" spans="1:5">
      <c r="A40" s="127" t="s">
        <v>164</v>
      </c>
      <c r="B40" s="127">
        <v>100</v>
      </c>
      <c r="C40" s="127">
        <v>0.1</v>
      </c>
      <c r="D40" s="127">
        <v>0</v>
      </c>
      <c r="E40" s="127">
        <v>2.8</v>
      </c>
    </row>
    <row r="41" spans="1:5">
      <c r="A41" s="127" t="s">
        <v>165</v>
      </c>
      <c r="B41" s="127">
        <v>100</v>
      </c>
      <c r="C41" s="127">
        <v>0.1</v>
      </c>
      <c r="D41" s="127">
        <v>0</v>
      </c>
      <c r="E41" s="127">
        <v>2.9</v>
      </c>
    </row>
    <row r="42" spans="1:5">
      <c r="A42" s="127" t="s">
        <v>166</v>
      </c>
      <c r="B42" s="127">
        <v>100</v>
      </c>
      <c r="C42" s="127">
        <v>0.1</v>
      </c>
      <c r="D42" s="127">
        <v>0</v>
      </c>
      <c r="E42" s="127">
        <v>3.01</v>
      </c>
    </row>
    <row r="43" spans="1:5">
      <c r="A43" s="127" t="s">
        <v>167</v>
      </c>
      <c r="B43" s="127">
        <v>100</v>
      </c>
      <c r="C43" s="127">
        <v>0.1</v>
      </c>
      <c r="D43" s="127">
        <v>0</v>
      </c>
      <c r="E43" s="127">
        <v>2.5</v>
      </c>
    </row>
    <row r="44" spans="1:5">
      <c r="A44" s="127" t="s">
        <v>168</v>
      </c>
      <c r="B44" s="127">
        <v>100</v>
      </c>
      <c r="C44" s="127">
        <v>0.1</v>
      </c>
      <c r="D44" s="127">
        <v>0</v>
      </c>
      <c r="E44" s="127">
        <v>2.5</v>
      </c>
    </row>
    <row r="45" spans="1:5">
      <c r="A45" s="127" t="s">
        <v>169</v>
      </c>
      <c r="B45" s="127">
        <v>100</v>
      </c>
      <c r="C45" s="127">
        <v>0.1</v>
      </c>
      <c r="D45" s="127">
        <v>0</v>
      </c>
      <c r="E45" s="127">
        <v>2.6</v>
      </c>
    </row>
    <row r="46" spans="1:5">
      <c r="A46" s="127" t="s">
        <v>170</v>
      </c>
      <c r="B46" s="127">
        <v>100</v>
      </c>
      <c r="C46" s="127">
        <v>0.6</v>
      </c>
      <c r="D46" s="127">
        <v>0.2</v>
      </c>
      <c r="E46" s="127">
        <v>15</v>
      </c>
    </row>
    <row r="47" spans="1:5">
      <c r="A47" s="127" t="s">
        <v>171</v>
      </c>
      <c r="B47" s="127">
        <v>100</v>
      </c>
      <c r="C47" s="127">
        <v>1</v>
      </c>
      <c r="D47" s="127">
        <v>0.3</v>
      </c>
      <c r="E47" s="127">
        <v>10.58</v>
      </c>
    </row>
    <row r="48" spans="1:5">
      <c r="A48" s="127" t="s">
        <v>172</v>
      </c>
      <c r="B48" s="127">
        <v>100</v>
      </c>
      <c r="C48" s="127">
        <v>18.600000000000001</v>
      </c>
      <c r="D48" s="127">
        <v>16</v>
      </c>
      <c r="E48" s="127">
        <v>0</v>
      </c>
    </row>
    <row r="49" spans="1:5">
      <c r="A49" s="127" t="s">
        <v>173</v>
      </c>
      <c r="B49" s="127">
        <v>100</v>
      </c>
      <c r="C49" s="127">
        <v>20</v>
      </c>
      <c r="D49" s="127">
        <v>9.8000000000000007</v>
      </c>
      <c r="E49" s="127">
        <v>0</v>
      </c>
    </row>
    <row r="50" spans="1:5">
      <c r="A50" s="127" t="s">
        <v>174</v>
      </c>
      <c r="B50" s="127">
        <v>100</v>
      </c>
      <c r="C50" s="127">
        <v>16.8</v>
      </c>
      <c r="D50" s="127">
        <v>17</v>
      </c>
      <c r="E50" s="127">
        <v>0</v>
      </c>
    </row>
    <row r="51" spans="1:5">
      <c r="A51" s="127" t="s">
        <v>175</v>
      </c>
      <c r="B51" s="127">
        <v>100</v>
      </c>
      <c r="C51" s="127">
        <v>0.74</v>
      </c>
      <c r="D51" s="127">
        <v>0.33</v>
      </c>
      <c r="E51" s="127">
        <v>12.09</v>
      </c>
    </row>
    <row r="52" spans="1:5">
      <c r="A52" s="127" t="s">
        <v>176</v>
      </c>
      <c r="B52" s="127">
        <v>100</v>
      </c>
      <c r="C52" s="127">
        <v>21</v>
      </c>
      <c r="D52" s="127">
        <v>7</v>
      </c>
      <c r="E52" s="127">
        <v>0</v>
      </c>
    </row>
    <row r="53" spans="1:5">
      <c r="A53" s="127" t="s">
        <v>177</v>
      </c>
      <c r="B53" s="127">
        <v>100</v>
      </c>
      <c r="C53" s="127">
        <v>20.9</v>
      </c>
      <c r="D53" s="127">
        <v>5.8</v>
      </c>
      <c r="E53" s="127">
        <v>0</v>
      </c>
    </row>
    <row r="54" spans="1:5">
      <c r="A54" s="127" t="s">
        <v>178</v>
      </c>
      <c r="B54" s="127">
        <v>100</v>
      </c>
      <c r="C54" s="127">
        <v>23</v>
      </c>
      <c r="D54" s="127">
        <v>1.6</v>
      </c>
      <c r="E54" s="127">
        <v>50.8</v>
      </c>
    </row>
    <row r="55" spans="1:5">
      <c r="A55" s="127" t="s">
        <v>179</v>
      </c>
      <c r="B55" s="127">
        <v>100</v>
      </c>
      <c r="C55" s="127">
        <v>5</v>
      </c>
      <c r="D55" s="127">
        <v>0.2</v>
      </c>
      <c r="E55" s="127">
        <v>12.8</v>
      </c>
    </row>
    <row r="56" spans="1:5">
      <c r="A56" s="127" t="s">
        <v>180</v>
      </c>
      <c r="B56" s="127">
        <v>100</v>
      </c>
      <c r="C56" s="127">
        <v>1.67</v>
      </c>
      <c r="D56" s="127">
        <v>1.17</v>
      </c>
      <c r="E56" s="127">
        <v>14.7</v>
      </c>
    </row>
    <row r="57" spans="1:5">
      <c r="A57" s="127" t="s">
        <v>181</v>
      </c>
      <c r="B57" s="127">
        <v>100</v>
      </c>
      <c r="C57" s="127">
        <v>0.69</v>
      </c>
      <c r="D57" s="127">
        <v>0.1</v>
      </c>
      <c r="E57" s="127">
        <v>7.31</v>
      </c>
    </row>
    <row r="58" spans="1:5">
      <c r="A58" s="127" t="s">
        <v>182</v>
      </c>
      <c r="B58" s="127">
        <v>100</v>
      </c>
      <c r="C58" s="127">
        <v>0.77</v>
      </c>
      <c r="D58" s="127">
        <v>0.14000000000000001</v>
      </c>
      <c r="E58" s="127">
        <v>9.06</v>
      </c>
    </row>
    <row r="59" spans="1:5">
      <c r="A59" s="127" t="s">
        <v>183</v>
      </c>
      <c r="B59" s="127">
        <v>100</v>
      </c>
      <c r="C59" s="127">
        <v>24.06</v>
      </c>
      <c r="D59" s="127">
        <v>59.33</v>
      </c>
      <c r="E59" s="127">
        <v>2.78</v>
      </c>
    </row>
    <row r="60" spans="1:5">
      <c r="A60" s="127" t="s">
        <v>184</v>
      </c>
      <c r="B60" s="127">
        <v>100</v>
      </c>
      <c r="C60" s="127">
        <v>3.7</v>
      </c>
      <c r="D60" s="127">
        <v>1.7</v>
      </c>
      <c r="E60" s="127">
        <v>1.1000000000000001</v>
      </c>
    </row>
    <row r="61" spans="1:5">
      <c r="A61" s="127" t="s">
        <v>185</v>
      </c>
      <c r="B61" s="127">
        <v>100</v>
      </c>
      <c r="C61" s="127">
        <v>30.08</v>
      </c>
      <c r="D61" s="127">
        <v>0</v>
      </c>
      <c r="E61" s="127">
        <v>38.4</v>
      </c>
    </row>
    <row r="62" spans="1:5">
      <c r="A62" s="127" t="s">
        <v>186</v>
      </c>
      <c r="B62" s="127">
        <v>100</v>
      </c>
      <c r="C62" s="127">
        <v>1.49</v>
      </c>
      <c r="D62" s="127">
        <v>0.53</v>
      </c>
      <c r="E62" s="127">
        <v>3.06</v>
      </c>
    </row>
    <row r="63" spans="1:5">
      <c r="A63" s="127" t="s">
        <v>187</v>
      </c>
      <c r="B63" s="127">
        <v>100</v>
      </c>
      <c r="C63" s="127">
        <v>0.36</v>
      </c>
      <c r="D63" s="127">
        <v>0.14000000000000001</v>
      </c>
      <c r="E63" s="127">
        <v>12.13</v>
      </c>
    </row>
    <row r="64" spans="1:5">
      <c r="A64" s="127" t="s">
        <v>188</v>
      </c>
      <c r="B64" s="127">
        <v>100</v>
      </c>
      <c r="C64" s="127">
        <v>15.2</v>
      </c>
      <c r="D64" s="127">
        <v>39</v>
      </c>
      <c r="E64" s="127">
        <v>0</v>
      </c>
    </row>
    <row r="65" spans="1:5">
      <c r="A65" s="127" t="s">
        <v>189</v>
      </c>
      <c r="B65" s="127">
        <v>100</v>
      </c>
      <c r="C65" s="127">
        <v>0.5</v>
      </c>
      <c r="D65" s="127">
        <v>0</v>
      </c>
      <c r="E65" s="127">
        <v>68.8</v>
      </c>
    </row>
    <row r="66" spans="1:5">
      <c r="A66" s="127" t="s">
        <v>190</v>
      </c>
      <c r="B66" s="127">
        <v>100</v>
      </c>
      <c r="C66" s="127">
        <v>0.4</v>
      </c>
      <c r="D66" s="127">
        <v>7.0000000000000007E-2</v>
      </c>
      <c r="E66" s="127">
        <v>67.8</v>
      </c>
    </row>
    <row r="67" spans="1:5">
      <c r="A67" s="127" t="s">
        <v>191</v>
      </c>
      <c r="B67" s="127">
        <v>100</v>
      </c>
      <c r="C67" s="127">
        <v>0.84</v>
      </c>
      <c r="D67" s="127">
        <v>0.19</v>
      </c>
      <c r="E67" s="127">
        <v>7.89</v>
      </c>
    </row>
    <row r="68" spans="1:5">
      <c r="A68" s="127" t="s">
        <v>192</v>
      </c>
      <c r="B68" s="127">
        <v>100</v>
      </c>
      <c r="C68" s="127">
        <v>1.1100000000000001</v>
      </c>
      <c r="D68" s="127">
        <v>0.1</v>
      </c>
      <c r="E68" s="127">
        <v>5.68</v>
      </c>
    </row>
    <row r="69" spans="1:5">
      <c r="A69" s="127" t="s">
        <v>193</v>
      </c>
      <c r="B69" s="127">
        <v>100</v>
      </c>
      <c r="C69" s="127">
        <v>0.54</v>
      </c>
      <c r="D69" s="127">
        <v>0.14000000000000001</v>
      </c>
      <c r="E69" s="127">
        <v>8.2899999999999991</v>
      </c>
    </row>
    <row r="70" spans="1:5">
      <c r="A70" s="127" t="s">
        <v>194</v>
      </c>
      <c r="B70" s="127">
        <v>100</v>
      </c>
      <c r="C70" s="127">
        <v>0.15</v>
      </c>
      <c r="D70" s="127">
        <v>0.02</v>
      </c>
      <c r="E70" s="127">
        <v>69</v>
      </c>
    </row>
    <row r="71" spans="1:5">
      <c r="A71" s="127" t="s">
        <v>195</v>
      </c>
      <c r="B71" s="127">
        <v>100</v>
      </c>
      <c r="C71" s="127">
        <v>18.8</v>
      </c>
      <c r="D71" s="127">
        <v>2.6</v>
      </c>
      <c r="E71" s="127">
        <v>0</v>
      </c>
    </row>
    <row r="72" spans="1:5">
      <c r="A72" s="127" t="s">
        <v>196</v>
      </c>
      <c r="B72" s="127">
        <v>100</v>
      </c>
      <c r="C72" s="127">
        <v>0</v>
      </c>
      <c r="D72" s="127">
        <v>99.7</v>
      </c>
      <c r="E72" s="127">
        <v>0</v>
      </c>
    </row>
    <row r="73" spans="1:5">
      <c r="A73" s="127" t="s">
        <v>197</v>
      </c>
      <c r="B73" s="127">
        <v>100</v>
      </c>
      <c r="C73" s="127">
        <v>0</v>
      </c>
      <c r="D73" s="127">
        <v>99.7</v>
      </c>
      <c r="E73" s="127">
        <v>0</v>
      </c>
    </row>
    <row r="74" spans="1:5">
      <c r="A74" s="127" t="s">
        <v>198</v>
      </c>
      <c r="B74" s="127">
        <v>100</v>
      </c>
      <c r="C74" s="127">
        <v>0.67</v>
      </c>
      <c r="D74" s="127">
        <v>0.3</v>
      </c>
      <c r="E74" s="127">
        <v>5.68</v>
      </c>
    </row>
    <row r="75" spans="1:5">
      <c r="A75" s="127" t="s">
        <v>199</v>
      </c>
      <c r="B75" s="127">
        <v>100</v>
      </c>
      <c r="C75" s="127">
        <v>0.8</v>
      </c>
      <c r="D75" s="127">
        <v>0</v>
      </c>
      <c r="E75" s="127">
        <v>78.3</v>
      </c>
    </row>
    <row r="76" spans="1:5">
      <c r="A76" s="127" t="s">
        <v>200</v>
      </c>
      <c r="B76" s="127">
        <v>100</v>
      </c>
      <c r="C76" s="127">
        <v>1.8</v>
      </c>
      <c r="D76" s="127">
        <v>0</v>
      </c>
      <c r="E76" s="127">
        <v>66</v>
      </c>
    </row>
    <row r="77" spans="1:5">
      <c r="A77" s="127" t="s">
        <v>201</v>
      </c>
      <c r="B77" s="127">
        <v>100</v>
      </c>
      <c r="C77" s="127">
        <v>31.6</v>
      </c>
      <c r="D77" s="127">
        <v>13.8</v>
      </c>
      <c r="E77" s="127">
        <v>0</v>
      </c>
    </row>
    <row r="78" spans="1:5">
      <c r="A78" s="127" t="s">
        <v>202</v>
      </c>
      <c r="B78" s="127">
        <v>100</v>
      </c>
      <c r="C78" s="127">
        <v>28.4</v>
      </c>
      <c r="D78" s="127">
        <v>1.9</v>
      </c>
      <c r="E78" s="127">
        <v>0</v>
      </c>
    </row>
    <row r="79" spans="1:5">
      <c r="A79" s="127" t="s">
        <v>203</v>
      </c>
      <c r="B79" s="127">
        <v>100</v>
      </c>
      <c r="C79" s="127">
        <v>28.9</v>
      </c>
      <c r="D79" s="127">
        <v>10.7</v>
      </c>
      <c r="E79" s="127">
        <v>0</v>
      </c>
    </row>
    <row r="80" spans="1:5">
      <c r="A80" s="127" t="s">
        <v>204</v>
      </c>
      <c r="B80" s="127">
        <v>100</v>
      </c>
      <c r="C80" s="127">
        <v>19.5</v>
      </c>
      <c r="D80" s="127">
        <v>22</v>
      </c>
      <c r="E80" s="127">
        <v>0</v>
      </c>
    </row>
    <row r="81" spans="1:5">
      <c r="A81" s="127" t="s">
        <v>205</v>
      </c>
      <c r="B81" s="127">
        <v>100</v>
      </c>
      <c r="C81" s="127">
        <v>0.75</v>
      </c>
      <c r="D81" s="127">
        <v>0.3</v>
      </c>
      <c r="E81" s="127">
        <v>16.28</v>
      </c>
    </row>
    <row r="82" spans="1:5">
      <c r="A82" s="127" t="s">
        <v>206</v>
      </c>
      <c r="B82" s="127">
        <v>100</v>
      </c>
      <c r="C82" s="127">
        <v>3.3</v>
      </c>
      <c r="D82" s="127">
        <v>0.93</v>
      </c>
      <c r="E82" s="127">
        <v>54.07</v>
      </c>
    </row>
    <row r="83" spans="1:5">
      <c r="A83" s="127" t="s">
        <v>207</v>
      </c>
      <c r="B83" s="127">
        <v>100</v>
      </c>
      <c r="C83" s="127">
        <v>5</v>
      </c>
      <c r="D83" s="127">
        <v>1.5</v>
      </c>
      <c r="E83" s="127">
        <v>8.5</v>
      </c>
    </row>
    <row r="84" spans="1:5">
      <c r="A84" s="127" t="s">
        <v>208</v>
      </c>
      <c r="B84" s="127">
        <v>100</v>
      </c>
      <c r="C84" s="127">
        <v>0.6</v>
      </c>
      <c r="D84" s="127">
        <v>0.3</v>
      </c>
      <c r="E84" s="127">
        <v>3.6</v>
      </c>
    </row>
    <row r="85" spans="1:5">
      <c r="A85" s="127" t="s">
        <v>209</v>
      </c>
      <c r="B85" s="127">
        <v>100</v>
      </c>
      <c r="C85" s="127">
        <v>24.2</v>
      </c>
      <c r="D85" s="127">
        <v>17.5</v>
      </c>
      <c r="E85" s="127">
        <v>27.9</v>
      </c>
    </row>
    <row r="86" spans="1:5">
      <c r="A86" s="127" t="s">
        <v>210</v>
      </c>
      <c r="B86" s="127">
        <v>100</v>
      </c>
      <c r="C86" s="127">
        <v>18</v>
      </c>
      <c r="D86" s="127">
        <v>4.2</v>
      </c>
      <c r="E86" s="127">
        <v>0</v>
      </c>
    </row>
    <row r="87" spans="1:5">
      <c r="A87" s="127" t="s">
        <v>211</v>
      </c>
      <c r="B87" s="127">
        <v>100</v>
      </c>
      <c r="C87" s="127">
        <v>15.7</v>
      </c>
      <c r="D87" s="127">
        <v>3</v>
      </c>
      <c r="E87" s="127">
        <v>0</v>
      </c>
    </row>
    <row r="88" spans="1:5">
      <c r="A88" s="127" t="s">
        <v>212</v>
      </c>
      <c r="B88" s="127">
        <v>100</v>
      </c>
      <c r="C88" s="127">
        <v>1.28</v>
      </c>
      <c r="D88" s="127">
        <v>0.1</v>
      </c>
      <c r="E88" s="127">
        <v>3.3</v>
      </c>
    </row>
    <row r="89" spans="1:5">
      <c r="A89" s="127" t="s">
        <v>213</v>
      </c>
      <c r="B89" s="127">
        <v>100</v>
      </c>
      <c r="C89" s="127">
        <v>2.82</v>
      </c>
      <c r="D89" s="127">
        <v>0.37</v>
      </c>
      <c r="E89" s="127">
        <v>4.04</v>
      </c>
    </row>
    <row r="90" spans="1:5">
      <c r="A90" s="127" t="s">
        <v>214</v>
      </c>
      <c r="B90" s="127">
        <v>100</v>
      </c>
      <c r="C90" s="127">
        <v>3.38</v>
      </c>
      <c r="D90" s="127">
        <v>0.3</v>
      </c>
      <c r="E90" s="127">
        <v>5.15</v>
      </c>
    </row>
    <row r="91" spans="1:5">
      <c r="A91" s="127" t="s">
        <v>215</v>
      </c>
      <c r="B91" s="127">
        <v>100</v>
      </c>
      <c r="C91" s="127">
        <v>1.8</v>
      </c>
      <c r="D91" s="127">
        <v>0</v>
      </c>
      <c r="E91" s="127">
        <v>2.2000000000000002</v>
      </c>
    </row>
    <row r="92" spans="1:5">
      <c r="A92" s="127" t="s">
        <v>216</v>
      </c>
      <c r="B92" s="127">
        <v>100</v>
      </c>
      <c r="C92" s="127">
        <v>1.92</v>
      </c>
      <c r="D92" s="127">
        <v>0.28000000000000003</v>
      </c>
      <c r="E92" s="127">
        <v>3.97</v>
      </c>
    </row>
    <row r="93" spans="1:5">
      <c r="A93" s="127" t="s">
        <v>217</v>
      </c>
      <c r="B93" s="127">
        <v>100</v>
      </c>
      <c r="C93" s="127">
        <v>0</v>
      </c>
      <c r="D93" s="127">
        <v>0.1</v>
      </c>
      <c r="E93" s="127">
        <v>95.7</v>
      </c>
    </row>
    <row r="94" spans="1:5">
      <c r="A94" s="127" t="s">
        <v>218</v>
      </c>
      <c r="B94" s="127">
        <v>100</v>
      </c>
      <c r="C94" s="127">
        <v>0</v>
      </c>
      <c r="D94" s="127">
        <v>0.1</v>
      </c>
      <c r="E94" s="127">
        <v>92.1</v>
      </c>
    </row>
    <row r="95" spans="1:5">
      <c r="A95" s="127" t="s">
        <v>219</v>
      </c>
      <c r="B95" s="127">
        <v>100</v>
      </c>
      <c r="C95" s="127">
        <v>17.7</v>
      </c>
      <c r="D95" s="127">
        <v>1.8</v>
      </c>
      <c r="E95" s="127">
        <v>0</v>
      </c>
    </row>
    <row r="96" spans="1:5">
      <c r="A96" s="127" t="s">
        <v>220</v>
      </c>
      <c r="B96" s="127">
        <v>100</v>
      </c>
      <c r="C96" s="127">
        <v>16</v>
      </c>
      <c r="D96" s="127">
        <v>5.3</v>
      </c>
      <c r="E96" s="127">
        <v>0</v>
      </c>
    </row>
    <row r="97" spans="1:5">
      <c r="A97" s="127" t="s">
        <v>221</v>
      </c>
      <c r="B97" s="127">
        <v>100</v>
      </c>
      <c r="C97" s="127">
        <v>2</v>
      </c>
      <c r="D97" s="127">
        <v>0.1</v>
      </c>
      <c r="E97" s="127">
        <v>15.27</v>
      </c>
    </row>
    <row r="98" spans="1:5">
      <c r="A98" s="127" t="s">
        <v>222</v>
      </c>
      <c r="B98" s="127">
        <v>100</v>
      </c>
      <c r="C98" s="127">
        <v>0.2</v>
      </c>
      <c r="D98" s="127">
        <v>0</v>
      </c>
      <c r="E98" s="127">
        <v>6.7</v>
      </c>
    </row>
    <row r="99" spans="1:5">
      <c r="A99" s="127" t="s">
        <v>223</v>
      </c>
      <c r="B99" s="127">
        <v>100</v>
      </c>
      <c r="C99" s="127">
        <v>0.17</v>
      </c>
      <c r="D99" s="127">
        <v>0</v>
      </c>
      <c r="E99" s="127">
        <v>4.7</v>
      </c>
    </row>
    <row r="100" spans="1:5">
      <c r="A100" s="127" t="s">
        <v>224</v>
      </c>
      <c r="B100" s="127">
        <v>100</v>
      </c>
      <c r="C100" s="127">
        <v>0.2</v>
      </c>
      <c r="D100" s="127">
        <v>0.01</v>
      </c>
      <c r="E100" s="127">
        <v>7.5</v>
      </c>
    </row>
    <row r="101" spans="1:5">
      <c r="A101" s="127" t="s">
        <v>225</v>
      </c>
      <c r="B101" s="127">
        <v>100</v>
      </c>
      <c r="C101" s="127">
        <v>13.69</v>
      </c>
      <c r="D101" s="127">
        <v>68.37</v>
      </c>
      <c r="E101" s="127">
        <v>9.3800000000000008</v>
      </c>
    </row>
    <row r="102" spans="1:5">
      <c r="A102" s="127" t="s">
        <v>226</v>
      </c>
      <c r="B102" s="127">
        <v>100</v>
      </c>
      <c r="C102" s="127">
        <v>24.3</v>
      </c>
      <c r="D102" s="127">
        <v>9.6</v>
      </c>
      <c r="E102" s="127">
        <v>0</v>
      </c>
    </row>
    <row r="103" spans="1:5">
      <c r="A103" s="127" t="s">
        <v>227</v>
      </c>
      <c r="B103" s="127">
        <v>100</v>
      </c>
      <c r="C103" s="127">
        <v>0.9</v>
      </c>
      <c r="D103" s="127">
        <v>0</v>
      </c>
      <c r="E103" s="127">
        <v>23.4</v>
      </c>
    </row>
    <row r="104" spans="1:5">
      <c r="A104" s="127" t="s">
        <v>228</v>
      </c>
      <c r="B104" s="127">
        <v>100</v>
      </c>
      <c r="C104" s="127">
        <v>2.8</v>
      </c>
      <c r="D104" s="127">
        <v>3.2</v>
      </c>
      <c r="E104" s="127">
        <v>4.0999999999999996</v>
      </c>
    </row>
    <row r="105" spans="1:5">
      <c r="A105" s="127" t="s">
        <v>229</v>
      </c>
      <c r="B105" s="127">
        <v>100</v>
      </c>
      <c r="C105" s="127">
        <v>3</v>
      </c>
      <c r="D105" s="127">
        <v>0.05</v>
      </c>
      <c r="E105" s="127">
        <v>3.8</v>
      </c>
    </row>
    <row r="106" spans="1:5">
      <c r="A106" s="127" t="s">
        <v>230</v>
      </c>
      <c r="B106" s="127">
        <v>100</v>
      </c>
      <c r="C106" s="127">
        <v>4.3</v>
      </c>
      <c r="D106" s="127">
        <v>1</v>
      </c>
      <c r="E106" s="127">
        <v>5.3</v>
      </c>
    </row>
    <row r="107" spans="1:5">
      <c r="A107" s="127" t="s">
        <v>231</v>
      </c>
      <c r="B107" s="127">
        <v>100</v>
      </c>
      <c r="C107" s="127">
        <v>1.1399999999999999</v>
      </c>
      <c r="D107" s="127">
        <v>0.52</v>
      </c>
      <c r="E107" s="127">
        <v>11.66</v>
      </c>
    </row>
    <row r="108" spans="1:5">
      <c r="A108" s="127" t="s">
        <v>232</v>
      </c>
      <c r="B108" s="127">
        <v>100</v>
      </c>
      <c r="C108" s="127">
        <v>15.1</v>
      </c>
      <c r="D108" s="127">
        <v>8.9</v>
      </c>
      <c r="E108" s="127">
        <v>0</v>
      </c>
    </row>
    <row r="109" spans="1:5">
      <c r="A109" s="127" t="s">
        <v>233</v>
      </c>
      <c r="B109" s="127">
        <v>100</v>
      </c>
      <c r="C109" s="127">
        <v>2.13</v>
      </c>
      <c r="D109" s="127">
        <v>0.5</v>
      </c>
      <c r="E109" s="127">
        <v>0.7</v>
      </c>
    </row>
    <row r="110" spans="1:5">
      <c r="A110" s="127" t="s">
        <v>234</v>
      </c>
      <c r="B110" s="127">
        <v>100</v>
      </c>
      <c r="C110" s="127">
        <v>1.1000000000000001</v>
      </c>
      <c r="D110" s="127">
        <v>0.2</v>
      </c>
      <c r="E110" s="127">
        <v>2.2000000000000002</v>
      </c>
    </row>
    <row r="111" spans="1:5">
      <c r="A111" s="127" t="s">
        <v>235</v>
      </c>
      <c r="B111" s="127">
        <v>100</v>
      </c>
      <c r="C111" s="127">
        <v>0.8</v>
      </c>
      <c r="D111" s="127">
        <v>0.4</v>
      </c>
      <c r="E111" s="127">
        <v>6.3</v>
      </c>
    </row>
    <row r="112" spans="1:5">
      <c r="A112" s="127" t="s">
        <v>236</v>
      </c>
      <c r="B112" s="127">
        <v>100</v>
      </c>
      <c r="C112" s="127">
        <v>0.5</v>
      </c>
      <c r="D112" s="127">
        <v>0</v>
      </c>
      <c r="E112" s="127">
        <v>3.8</v>
      </c>
    </row>
    <row r="113" spans="1:5">
      <c r="A113" s="127" t="s">
        <v>237</v>
      </c>
      <c r="B113" s="127">
        <v>100</v>
      </c>
      <c r="C113" s="127">
        <v>0</v>
      </c>
      <c r="D113" s="127">
        <v>0</v>
      </c>
      <c r="E113" s="127">
        <v>10.6</v>
      </c>
    </row>
    <row r="114" spans="1:5">
      <c r="A114" s="127" t="s">
        <v>238</v>
      </c>
      <c r="B114" s="127">
        <v>100</v>
      </c>
      <c r="C114" s="127">
        <v>15</v>
      </c>
      <c r="D114" s="127">
        <v>11.7</v>
      </c>
      <c r="E114" s="127">
        <v>0</v>
      </c>
    </row>
    <row r="115" spans="1:5">
      <c r="A115" s="127" t="s">
        <v>239</v>
      </c>
      <c r="B115" s="127">
        <v>100</v>
      </c>
      <c r="C115" s="127">
        <v>12.1</v>
      </c>
      <c r="D115" s="127">
        <v>22.8</v>
      </c>
      <c r="E115" s="127">
        <v>0</v>
      </c>
    </row>
    <row r="116" spans="1:5">
      <c r="A116" s="127" t="s">
        <v>240</v>
      </c>
      <c r="B116" s="127">
        <v>100</v>
      </c>
      <c r="C116" s="127">
        <v>12.1</v>
      </c>
      <c r="D116" s="127">
        <v>13.5</v>
      </c>
      <c r="E116" s="127">
        <v>0</v>
      </c>
    </row>
    <row r="117" spans="1:5">
      <c r="A117" s="127" t="s">
        <v>241</v>
      </c>
      <c r="B117" s="127">
        <v>100</v>
      </c>
      <c r="C117" s="127">
        <v>12.2</v>
      </c>
      <c r="D117" s="127">
        <v>28</v>
      </c>
      <c r="E117" s="127">
        <v>0</v>
      </c>
    </row>
    <row r="118" spans="1:5">
      <c r="A118" s="127" t="s">
        <v>242</v>
      </c>
      <c r="B118" s="127">
        <v>100</v>
      </c>
      <c r="C118" s="127">
        <v>11.7</v>
      </c>
      <c r="D118" s="127">
        <v>22.8</v>
      </c>
      <c r="E118" s="127">
        <v>0</v>
      </c>
    </row>
    <row r="119" spans="1:5">
      <c r="A119" s="127" t="s">
        <v>243</v>
      </c>
      <c r="B119" s="127">
        <v>100</v>
      </c>
      <c r="C119" s="127">
        <v>11</v>
      </c>
      <c r="D119" s="127">
        <v>21</v>
      </c>
      <c r="E119" s="127">
        <v>1.8</v>
      </c>
    </row>
    <row r="120" spans="1:5">
      <c r="A120" s="127" t="s">
        <v>244</v>
      </c>
      <c r="B120" s="127">
        <v>100</v>
      </c>
      <c r="C120" s="127">
        <v>16.5</v>
      </c>
      <c r="D120" s="127">
        <v>34.4</v>
      </c>
      <c r="E120" s="127">
        <v>0</v>
      </c>
    </row>
    <row r="121" spans="1:5">
      <c r="A121" s="127" t="s">
        <v>245</v>
      </c>
      <c r="B121" s="127">
        <v>100</v>
      </c>
      <c r="C121" s="127">
        <v>24.8</v>
      </c>
      <c r="D121" s="127">
        <v>41.5</v>
      </c>
      <c r="E121" s="127">
        <v>0</v>
      </c>
    </row>
    <row r="122" spans="1:5">
      <c r="A122" s="127" t="s">
        <v>246</v>
      </c>
      <c r="B122" s="127">
        <v>100</v>
      </c>
      <c r="C122" s="127">
        <v>0.6</v>
      </c>
      <c r="D122" s="127">
        <v>0</v>
      </c>
      <c r="E122" s="127">
        <v>24.3</v>
      </c>
    </row>
    <row r="123" spans="1:5">
      <c r="A123" s="127" t="s">
        <v>247</v>
      </c>
      <c r="B123" s="127">
        <v>100</v>
      </c>
      <c r="C123" s="127">
        <v>0.5</v>
      </c>
      <c r="D123" s="127">
        <v>0</v>
      </c>
      <c r="E123" s="127">
        <v>23.9</v>
      </c>
    </row>
    <row r="124" spans="1:5">
      <c r="A124" s="127" t="s">
        <v>248</v>
      </c>
      <c r="B124" s="127">
        <v>100</v>
      </c>
      <c r="C124" s="127">
        <v>0.2</v>
      </c>
      <c r="D124" s="127">
        <v>0</v>
      </c>
      <c r="E124" s="127">
        <v>22.1</v>
      </c>
    </row>
    <row r="125" spans="1:5">
      <c r="A125" s="127" t="s">
        <v>249</v>
      </c>
      <c r="B125" s="127">
        <v>100</v>
      </c>
      <c r="C125" s="127">
        <v>18.600000000000001</v>
      </c>
      <c r="D125" s="127">
        <v>16</v>
      </c>
      <c r="E125" s="127">
        <v>0</v>
      </c>
    </row>
    <row r="126" spans="1:5">
      <c r="A126" s="127" t="s">
        <v>250</v>
      </c>
      <c r="B126" s="127">
        <v>100</v>
      </c>
      <c r="C126" s="127">
        <v>3.1</v>
      </c>
      <c r="D126" s="127">
        <v>0.2</v>
      </c>
      <c r="E126" s="127">
        <v>6.5</v>
      </c>
    </row>
    <row r="127" spans="1:5">
      <c r="A127" s="127" t="s">
        <v>251</v>
      </c>
      <c r="B127" s="127">
        <v>100</v>
      </c>
      <c r="C127" s="127">
        <v>1.7</v>
      </c>
      <c r="D127" s="127">
        <v>13.3</v>
      </c>
      <c r="E127" s="127">
        <v>5.0999999999999996</v>
      </c>
    </row>
    <row r="128" spans="1:5">
      <c r="A128" s="127" t="s">
        <v>252</v>
      </c>
      <c r="B128" s="127">
        <v>100</v>
      </c>
      <c r="C128" s="127">
        <v>2</v>
      </c>
      <c r="D128" s="127">
        <v>9</v>
      </c>
      <c r="E128" s="127">
        <v>8.5</v>
      </c>
    </row>
    <row r="129" spans="1:5">
      <c r="A129" s="127" t="s">
        <v>253</v>
      </c>
      <c r="B129" s="127">
        <v>100</v>
      </c>
      <c r="C129" s="127">
        <v>1.7</v>
      </c>
      <c r="D129" s="127">
        <v>6.6</v>
      </c>
      <c r="E129" s="127">
        <v>11.3</v>
      </c>
    </row>
    <row r="130" spans="1:5">
      <c r="A130" s="127" t="s">
        <v>254</v>
      </c>
      <c r="B130" s="127">
        <v>100</v>
      </c>
      <c r="C130" s="127">
        <v>1.2</v>
      </c>
      <c r="D130" s="127">
        <v>0</v>
      </c>
      <c r="E130" s="127">
        <v>6.9</v>
      </c>
    </row>
    <row r="131" spans="1:5">
      <c r="A131" s="127" t="s">
        <v>255</v>
      </c>
      <c r="B131" s="127">
        <v>100</v>
      </c>
      <c r="C131" s="127">
        <v>0.78</v>
      </c>
      <c r="D131" s="127">
        <v>0.13</v>
      </c>
      <c r="E131" s="127">
        <v>3</v>
      </c>
    </row>
    <row r="132" spans="1:5">
      <c r="A132" s="127" t="s">
        <v>256</v>
      </c>
      <c r="B132" s="127">
        <v>100</v>
      </c>
      <c r="C132" s="127">
        <v>1.64</v>
      </c>
      <c r="D132" s="127">
        <v>0.28000000000000003</v>
      </c>
      <c r="E132" s="127">
        <v>5.39</v>
      </c>
    </row>
    <row r="133" spans="1:5">
      <c r="A133" s="127" t="s">
        <v>257</v>
      </c>
      <c r="B133" s="127">
        <v>100</v>
      </c>
      <c r="C133" s="127">
        <v>1.1000000000000001</v>
      </c>
      <c r="D133" s="127">
        <v>0</v>
      </c>
      <c r="E133" s="127">
        <v>3.8</v>
      </c>
    </row>
    <row r="134" spans="1:5">
      <c r="A134" s="127" t="s">
        <v>258</v>
      </c>
      <c r="B134" s="127">
        <v>100</v>
      </c>
      <c r="C134" s="127">
        <v>2.9</v>
      </c>
      <c r="D134" s="127">
        <v>0.6</v>
      </c>
      <c r="E134" s="127">
        <v>9.9</v>
      </c>
    </row>
    <row r="135" spans="1:5">
      <c r="A135" s="127" t="s">
        <v>259</v>
      </c>
      <c r="B135" s="127">
        <v>100</v>
      </c>
      <c r="C135" s="127">
        <v>2.7</v>
      </c>
      <c r="D135" s="127">
        <v>4.3</v>
      </c>
      <c r="E135" s="127">
        <v>82.3</v>
      </c>
    </row>
    <row r="136" spans="1:5">
      <c r="A136" s="127" t="s">
        <v>260</v>
      </c>
      <c r="B136" s="127">
        <v>100</v>
      </c>
      <c r="C136" s="127">
        <v>2.2000000000000002</v>
      </c>
      <c r="D136" s="127">
        <v>4.5999999999999996</v>
      </c>
      <c r="E136" s="127">
        <v>83.6</v>
      </c>
    </row>
    <row r="137" spans="1:5">
      <c r="A137" s="127" t="s">
        <v>261</v>
      </c>
      <c r="B137" s="127">
        <v>100</v>
      </c>
      <c r="C137" s="127">
        <v>1.5</v>
      </c>
      <c r="D137" s="127">
        <v>0.3</v>
      </c>
      <c r="E137" s="127">
        <v>7.4</v>
      </c>
    </row>
    <row r="138" spans="1:5">
      <c r="A138" s="127" t="s">
        <v>262</v>
      </c>
      <c r="B138" s="127">
        <v>100</v>
      </c>
      <c r="C138" s="127">
        <v>0.1</v>
      </c>
      <c r="D138" s="127">
        <v>0</v>
      </c>
      <c r="E138" s="127">
        <v>79.599999999999994</v>
      </c>
    </row>
    <row r="139" spans="1:5">
      <c r="A139" s="127" t="s">
        <v>263</v>
      </c>
      <c r="B139" s="127">
        <v>100</v>
      </c>
      <c r="C139" s="127">
        <v>20.100000000000001</v>
      </c>
      <c r="D139" s="127">
        <v>0.5</v>
      </c>
      <c r="E139" s="127">
        <v>0</v>
      </c>
    </row>
    <row r="140" spans="1:5">
      <c r="A140" s="127" t="s">
        <v>264</v>
      </c>
      <c r="B140" s="127">
        <v>100</v>
      </c>
      <c r="C140" s="127">
        <v>6.5</v>
      </c>
      <c r="D140" s="127">
        <v>9.5</v>
      </c>
      <c r="E140" s="127">
        <v>41</v>
      </c>
    </row>
    <row r="141" spans="1:5">
      <c r="A141" s="127" t="s">
        <v>265</v>
      </c>
      <c r="B141" s="127">
        <v>100</v>
      </c>
      <c r="C141" s="127">
        <v>9.1999999999999993</v>
      </c>
      <c r="D141" s="127">
        <v>20.9</v>
      </c>
      <c r="E141" s="127">
        <v>44.4</v>
      </c>
    </row>
    <row r="142" spans="1:5">
      <c r="A142" s="127" t="s">
        <v>266</v>
      </c>
      <c r="B142" s="127">
        <v>100</v>
      </c>
      <c r="C142" s="127">
        <v>7.4</v>
      </c>
      <c r="D142" s="127">
        <v>8.6999999999999993</v>
      </c>
      <c r="E142" s="127">
        <v>35.5</v>
      </c>
    </row>
    <row r="143" spans="1:5">
      <c r="A143" s="127" t="s">
        <v>267</v>
      </c>
      <c r="B143" s="127">
        <v>100</v>
      </c>
      <c r="C143" s="127">
        <v>9.5</v>
      </c>
      <c r="D143" s="127">
        <v>2.2999999999999998</v>
      </c>
      <c r="E143" s="127">
        <v>65.900000000000006</v>
      </c>
    </row>
    <row r="144" spans="1:5">
      <c r="A144" s="127" t="s">
        <v>268</v>
      </c>
      <c r="B144" s="127">
        <v>100</v>
      </c>
      <c r="C144" s="127">
        <v>12.6</v>
      </c>
      <c r="D144" s="127">
        <v>3.3</v>
      </c>
      <c r="E144" s="127">
        <v>62.1</v>
      </c>
    </row>
    <row r="145" spans="1:5">
      <c r="A145" s="127" t="s">
        <v>269</v>
      </c>
      <c r="B145" s="127">
        <v>100</v>
      </c>
      <c r="C145" s="127">
        <v>8.3000000000000007</v>
      </c>
      <c r="D145" s="127">
        <v>1.2</v>
      </c>
      <c r="E145" s="127">
        <v>71.599999999999994</v>
      </c>
    </row>
    <row r="146" spans="1:5">
      <c r="A146" s="127" t="s">
        <v>270</v>
      </c>
      <c r="B146" s="127">
        <v>100</v>
      </c>
      <c r="C146" s="127">
        <v>10.3</v>
      </c>
      <c r="D146" s="127">
        <v>1</v>
      </c>
      <c r="E146" s="127">
        <v>67.7</v>
      </c>
    </row>
    <row r="147" spans="1:5">
      <c r="A147" s="127" t="s">
        <v>271</v>
      </c>
      <c r="B147" s="127">
        <v>100</v>
      </c>
      <c r="C147" s="127">
        <v>11</v>
      </c>
      <c r="D147" s="127">
        <v>6.1</v>
      </c>
      <c r="E147" s="127">
        <v>49.7</v>
      </c>
    </row>
    <row r="148" spans="1:5">
      <c r="A148" s="127" t="s">
        <v>272</v>
      </c>
      <c r="B148" s="127">
        <v>100</v>
      </c>
      <c r="C148" s="127">
        <v>9.3000000000000007</v>
      </c>
      <c r="D148" s="127">
        <v>1.1000000000000001</v>
      </c>
      <c r="E148" s="127">
        <v>66.5</v>
      </c>
    </row>
    <row r="149" spans="1:5">
      <c r="A149" s="127" t="s">
        <v>273</v>
      </c>
      <c r="B149" s="127">
        <v>100</v>
      </c>
      <c r="C149" s="127">
        <v>11.5</v>
      </c>
      <c r="D149" s="127">
        <v>1.3</v>
      </c>
      <c r="E149" s="127">
        <v>63.1</v>
      </c>
    </row>
    <row r="150" spans="1:5">
      <c r="A150" s="127" t="s">
        <v>274</v>
      </c>
      <c r="B150" s="127">
        <v>100</v>
      </c>
      <c r="C150" s="127">
        <v>11.5</v>
      </c>
      <c r="D150" s="127">
        <v>3.3</v>
      </c>
      <c r="E150" s="127">
        <v>66.5</v>
      </c>
    </row>
    <row r="151" spans="1:5">
      <c r="A151" s="127" t="s">
        <v>275</v>
      </c>
      <c r="B151" s="127">
        <v>100</v>
      </c>
      <c r="C151" s="127">
        <v>7</v>
      </c>
      <c r="D151" s="127">
        <v>1</v>
      </c>
      <c r="E151" s="127">
        <v>71.400000000000006</v>
      </c>
    </row>
    <row r="152" spans="1:5">
      <c r="A152" s="127" t="s">
        <v>276</v>
      </c>
      <c r="B152" s="127">
        <v>100</v>
      </c>
      <c r="C152" s="127">
        <v>10</v>
      </c>
      <c r="D152" s="127">
        <v>1.3</v>
      </c>
      <c r="E152" s="127">
        <v>66.3</v>
      </c>
    </row>
    <row r="153" spans="1:5">
      <c r="A153" s="127" t="s">
        <v>277</v>
      </c>
      <c r="B153" s="127">
        <v>100</v>
      </c>
      <c r="C153" s="127">
        <v>0.7</v>
      </c>
      <c r="D153" s="127">
        <v>0.2</v>
      </c>
      <c r="E153" s="127">
        <v>9.1</v>
      </c>
    </row>
    <row r="154" spans="1:5">
      <c r="A154" s="127" t="s">
        <v>278</v>
      </c>
      <c r="B154" s="127">
        <v>100</v>
      </c>
      <c r="C154" s="127">
        <v>2</v>
      </c>
      <c r="D154" s="127">
        <v>1.9</v>
      </c>
      <c r="E154" s="127">
        <v>5</v>
      </c>
    </row>
    <row r="155" spans="1:5">
      <c r="A155" s="127" t="s">
        <v>279</v>
      </c>
      <c r="B155" s="127">
        <v>100</v>
      </c>
      <c r="C155" s="127">
        <v>5.2</v>
      </c>
      <c r="D155" s="127">
        <v>0</v>
      </c>
      <c r="E155" s="127">
        <v>55</v>
      </c>
    </row>
    <row r="156" spans="1:5">
      <c r="A156" s="127" t="s">
        <v>280</v>
      </c>
      <c r="B156" s="127">
        <v>100</v>
      </c>
      <c r="C156" s="127">
        <v>18.2</v>
      </c>
      <c r="D156" s="127">
        <v>18.399999999999999</v>
      </c>
      <c r="E156" s="127">
        <v>0.7</v>
      </c>
    </row>
    <row r="157" spans="1:5">
      <c r="A157" s="127" t="s">
        <v>281</v>
      </c>
      <c r="B157" s="127">
        <v>100</v>
      </c>
      <c r="C157" s="127">
        <v>21.2</v>
      </c>
      <c r="D157" s="127">
        <v>8.1999999999999993</v>
      </c>
      <c r="E157" s="127">
        <v>0.6</v>
      </c>
    </row>
    <row r="158" spans="1:5">
      <c r="A158" s="127" t="s">
        <v>282</v>
      </c>
      <c r="B158" s="127">
        <v>100</v>
      </c>
      <c r="C158" s="127">
        <v>9.1</v>
      </c>
      <c r="D158" s="127">
        <v>1.2</v>
      </c>
      <c r="E158" s="127">
        <v>53.5</v>
      </c>
    </row>
    <row r="159" spans="1:5">
      <c r="A159" s="127" t="s">
        <v>283</v>
      </c>
      <c r="B159" s="127">
        <v>100</v>
      </c>
      <c r="C159" s="127">
        <v>0.7</v>
      </c>
      <c r="D159" s="127">
        <v>0.2</v>
      </c>
      <c r="E159" s="127">
        <v>7.7</v>
      </c>
    </row>
    <row r="160" spans="1:5">
      <c r="A160" s="127" t="s">
        <v>284</v>
      </c>
      <c r="B160" s="127">
        <v>100</v>
      </c>
      <c r="C160" s="127">
        <v>17.100000000000001</v>
      </c>
      <c r="D160" s="127">
        <v>4.0999999999999996</v>
      </c>
      <c r="E160" s="127">
        <v>0</v>
      </c>
    </row>
    <row r="161" spans="1:5">
      <c r="A161" s="127" t="s">
        <v>285</v>
      </c>
      <c r="B161" s="127">
        <v>100</v>
      </c>
      <c r="C161" s="127">
        <v>1.1000000000000001</v>
      </c>
      <c r="D161" s="127">
        <v>0.3</v>
      </c>
      <c r="E161" s="127">
        <v>6.52</v>
      </c>
    </row>
    <row r="162" spans="1:5">
      <c r="A162" s="127" t="s">
        <v>286</v>
      </c>
      <c r="B162" s="127">
        <v>100</v>
      </c>
      <c r="C162" s="127">
        <v>16.52</v>
      </c>
      <c r="D162" s="127">
        <v>0.75</v>
      </c>
      <c r="E162" s="127">
        <v>0</v>
      </c>
    </row>
    <row r="163" spans="1:5">
      <c r="A163" s="127" t="s">
        <v>287</v>
      </c>
      <c r="B163" s="127">
        <v>100</v>
      </c>
      <c r="C163" s="127">
        <v>19.8</v>
      </c>
      <c r="D163" s="127">
        <v>6.3</v>
      </c>
      <c r="E163" s="127">
        <v>0</v>
      </c>
    </row>
    <row r="164" spans="1:5">
      <c r="A164" s="127" t="s">
        <v>288</v>
      </c>
      <c r="B164" s="127">
        <v>100</v>
      </c>
      <c r="C164" s="127">
        <v>1.3</v>
      </c>
      <c r="D164" s="127">
        <v>0</v>
      </c>
      <c r="E164" s="127">
        <v>3.5</v>
      </c>
    </row>
    <row r="165" spans="1:5">
      <c r="A165" s="127" t="s">
        <v>289</v>
      </c>
      <c r="B165" s="127">
        <v>100</v>
      </c>
      <c r="C165" s="127">
        <v>1.4</v>
      </c>
      <c r="D165" s="127">
        <v>0</v>
      </c>
      <c r="E165" s="127">
        <v>9.1</v>
      </c>
    </row>
    <row r="166" spans="1:5">
      <c r="A166" s="127" t="s">
        <v>290</v>
      </c>
      <c r="B166" s="127">
        <v>100</v>
      </c>
      <c r="C166" s="127">
        <v>2.8</v>
      </c>
      <c r="D166" s="127">
        <v>67</v>
      </c>
      <c r="E166" s="127">
        <v>2.6</v>
      </c>
    </row>
    <row r="167" spans="1:5">
      <c r="A167" s="127" t="s">
        <v>291</v>
      </c>
      <c r="B167" s="127">
        <v>100</v>
      </c>
      <c r="C167" s="127">
        <v>10.4</v>
      </c>
      <c r="D167" s="127">
        <v>1.1000000000000001</v>
      </c>
      <c r="E167" s="127">
        <v>69.7</v>
      </c>
    </row>
    <row r="168" spans="1:5">
      <c r="A168" s="127" t="s">
        <v>292</v>
      </c>
      <c r="B168" s="127">
        <v>100</v>
      </c>
      <c r="C168" s="127">
        <v>13.3</v>
      </c>
      <c r="D168" s="127">
        <v>1.6</v>
      </c>
      <c r="E168" s="127">
        <v>0.1</v>
      </c>
    </row>
    <row r="169" spans="1:5">
      <c r="A169" s="127" t="s">
        <v>293</v>
      </c>
      <c r="B169" s="127">
        <v>100</v>
      </c>
      <c r="C169" s="127">
        <v>0.8</v>
      </c>
      <c r="D169" s="127">
        <v>0.3</v>
      </c>
      <c r="E169" s="127">
        <v>8.3000000000000007</v>
      </c>
    </row>
    <row r="170" spans="1:5">
      <c r="A170" s="127" t="s">
        <v>294</v>
      </c>
      <c r="B170" s="127">
        <v>100</v>
      </c>
      <c r="C170" s="127">
        <v>0.82</v>
      </c>
      <c r="D170" s="127">
        <v>0.38</v>
      </c>
      <c r="E170" s="127">
        <v>13.38</v>
      </c>
    </row>
    <row r="171" spans="1:5">
      <c r="A171" s="127" t="s">
        <v>295</v>
      </c>
      <c r="B171" s="127">
        <v>100</v>
      </c>
      <c r="C171" s="127">
        <v>0.81</v>
      </c>
      <c r="D171" s="127">
        <v>0.31</v>
      </c>
      <c r="E171" s="127">
        <v>11.54</v>
      </c>
    </row>
    <row r="172" spans="1:5">
      <c r="A172" s="127" t="s">
        <v>296</v>
      </c>
      <c r="B172" s="127">
        <v>100</v>
      </c>
      <c r="C172" s="127">
        <v>2.2000000000000002</v>
      </c>
      <c r="D172" s="127">
        <v>0.7</v>
      </c>
      <c r="E172" s="127">
        <v>12.98</v>
      </c>
    </row>
    <row r="173" spans="1:5">
      <c r="A173" s="127" t="s">
        <v>297</v>
      </c>
      <c r="B173" s="127">
        <v>100</v>
      </c>
      <c r="C173" s="127">
        <v>0.4</v>
      </c>
      <c r="D173" s="127">
        <v>0</v>
      </c>
      <c r="E173" s="127">
        <v>76</v>
      </c>
    </row>
    <row r="174" spans="1:5">
      <c r="A174" s="127" t="s">
        <v>298</v>
      </c>
      <c r="B174" s="127">
        <v>100</v>
      </c>
      <c r="C174" s="127">
        <v>0.3</v>
      </c>
      <c r="D174" s="127">
        <v>98</v>
      </c>
      <c r="E174" s="127">
        <v>0.6</v>
      </c>
    </row>
    <row r="175" spans="1:5">
      <c r="A175" s="127" t="s">
        <v>299</v>
      </c>
      <c r="B175" s="127">
        <v>100</v>
      </c>
      <c r="C175" s="127">
        <v>0</v>
      </c>
      <c r="D175" s="127">
        <v>99.9</v>
      </c>
      <c r="E175" s="127">
        <v>0</v>
      </c>
    </row>
    <row r="176" spans="1:5">
      <c r="A176" s="127" t="s">
        <v>300</v>
      </c>
      <c r="B176" s="127">
        <v>100</v>
      </c>
      <c r="C176" s="127">
        <v>2.5</v>
      </c>
      <c r="D176" s="127">
        <v>61.5</v>
      </c>
      <c r="E176" s="127">
        <v>1.7</v>
      </c>
    </row>
    <row r="177" spans="1:5">
      <c r="A177" s="127" t="s">
        <v>301</v>
      </c>
      <c r="B177" s="127">
        <v>100</v>
      </c>
      <c r="C177" s="127">
        <v>0.8</v>
      </c>
      <c r="D177" s="127">
        <v>72.5</v>
      </c>
      <c r="E177" s="127">
        <v>1.3</v>
      </c>
    </row>
    <row r="178" spans="1:5">
      <c r="A178" s="127" t="s">
        <v>302</v>
      </c>
      <c r="B178" s="127">
        <v>100</v>
      </c>
      <c r="C178" s="127">
        <v>0.7</v>
      </c>
      <c r="D178" s="127">
        <v>78.900000000000006</v>
      </c>
      <c r="E178" s="127">
        <v>1</v>
      </c>
    </row>
    <row r="179" spans="1:5">
      <c r="A179" s="127" t="s">
        <v>303</v>
      </c>
      <c r="B179" s="127">
        <v>100</v>
      </c>
      <c r="C179" s="127">
        <v>0.5</v>
      </c>
      <c r="D179" s="127">
        <v>82.5</v>
      </c>
      <c r="E179" s="127">
        <v>0.8</v>
      </c>
    </row>
    <row r="180" spans="1:5">
      <c r="A180" s="127" t="s">
        <v>304</v>
      </c>
      <c r="B180" s="127">
        <v>100</v>
      </c>
      <c r="C180" s="127">
        <v>11</v>
      </c>
      <c r="D180" s="127">
        <v>9.1</v>
      </c>
      <c r="E180" s="127">
        <v>7.5</v>
      </c>
    </row>
    <row r="181" spans="1:5">
      <c r="A181" s="127" t="s">
        <v>305</v>
      </c>
      <c r="B181" s="127">
        <v>100</v>
      </c>
      <c r="C181" s="127">
        <v>0.8</v>
      </c>
      <c r="D181" s="127">
        <v>0</v>
      </c>
      <c r="E181" s="127">
        <v>80.3</v>
      </c>
    </row>
    <row r="182" spans="1:5">
      <c r="A182" s="127" t="s">
        <v>306</v>
      </c>
      <c r="B182" s="127">
        <v>100</v>
      </c>
      <c r="C182" s="127">
        <v>12.7</v>
      </c>
      <c r="D182" s="127">
        <v>11.5</v>
      </c>
      <c r="E182" s="127">
        <v>0.7</v>
      </c>
    </row>
    <row r="183" spans="1:5">
      <c r="A183" s="127" t="s">
        <v>307</v>
      </c>
      <c r="B183" s="127">
        <v>100</v>
      </c>
      <c r="C183" s="127">
        <v>9.1</v>
      </c>
      <c r="D183" s="127">
        <v>1.5</v>
      </c>
      <c r="E183" s="127">
        <v>0</v>
      </c>
    </row>
    <row r="184" spans="1:5">
      <c r="A184" s="127" t="s">
        <v>308</v>
      </c>
      <c r="B184" s="127">
        <v>100</v>
      </c>
      <c r="C184" s="127">
        <v>21.15</v>
      </c>
      <c r="D184" s="127">
        <v>49.93</v>
      </c>
      <c r="E184" s="127">
        <v>9.0500000000000007</v>
      </c>
    </row>
    <row r="185" spans="1:5">
      <c r="A185" s="127" t="s">
        <v>309</v>
      </c>
      <c r="B185" s="127">
        <v>100</v>
      </c>
      <c r="C185" s="127">
        <v>15.9</v>
      </c>
      <c r="D185" s="127">
        <v>0.9</v>
      </c>
      <c r="E185" s="127">
        <v>0</v>
      </c>
    </row>
    <row r="186" spans="1:5">
      <c r="A186" s="127" t="s">
        <v>310</v>
      </c>
      <c r="B186" s="127">
        <v>100</v>
      </c>
      <c r="C186" s="127">
        <v>13.1</v>
      </c>
      <c r="D186" s="127">
        <v>7.1</v>
      </c>
      <c r="E186" s="127">
        <v>0</v>
      </c>
    </row>
    <row r="187" spans="1:5">
      <c r="A187" s="127" t="s">
        <v>311</v>
      </c>
      <c r="B187" s="127">
        <v>100</v>
      </c>
      <c r="C187" s="127">
        <v>13.6</v>
      </c>
      <c r="D187" s="127">
        <v>18.100000000000001</v>
      </c>
      <c r="E187" s="127">
        <v>0</v>
      </c>
    </row>
    <row r="188" spans="1:5">
      <c r="A188" s="127" t="s">
        <v>312</v>
      </c>
      <c r="B188" s="127">
        <v>100</v>
      </c>
      <c r="C188" s="127">
        <v>4.3</v>
      </c>
      <c r="D188" s="127">
        <v>1</v>
      </c>
      <c r="E188" s="127">
        <v>6.4</v>
      </c>
    </row>
    <row r="189" spans="1:5">
      <c r="A189" s="127" t="s">
        <v>313</v>
      </c>
      <c r="B189" s="127">
        <v>100</v>
      </c>
      <c r="C189" s="127">
        <v>2.8</v>
      </c>
      <c r="D189" s="127">
        <v>3.2</v>
      </c>
      <c r="E189" s="127">
        <v>4.7</v>
      </c>
    </row>
    <row r="190" spans="1:5">
      <c r="A190" s="127" t="s">
        <v>314</v>
      </c>
      <c r="B190" s="127">
        <v>100</v>
      </c>
      <c r="C190" s="127">
        <v>3</v>
      </c>
      <c r="D190" s="127">
        <v>6</v>
      </c>
      <c r="E190" s="127">
        <v>4.7</v>
      </c>
    </row>
    <row r="191" spans="1:5">
      <c r="A191" s="127" t="s">
        <v>315</v>
      </c>
      <c r="B191" s="127">
        <v>100</v>
      </c>
      <c r="C191" s="127">
        <v>7.2</v>
      </c>
      <c r="D191" s="127">
        <v>8.5</v>
      </c>
      <c r="E191" s="127">
        <v>56</v>
      </c>
    </row>
    <row r="192" spans="1:5">
      <c r="A192" s="127" t="s">
        <v>316</v>
      </c>
      <c r="B192" s="127">
        <v>100</v>
      </c>
      <c r="C192" s="127">
        <v>7</v>
      </c>
      <c r="D192" s="127">
        <v>8.3000000000000007</v>
      </c>
      <c r="E192" s="127">
        <v>9.5</v>
      </c>
    </row>
    <row r="193" spans="1:5">
      <c r="A193" s="127" t="s">
        <v>317</v>
      </c>
      <c r="B193" s="127">
        <v>100</v>
      </c>
      <c r="C193" s="127">
        <v>26</v>
      </c>
      <c r="D193" s="127">
        <v>25</v>
      </c>
      <c r="E193" s="127">
        <v>37.5</v>
      </c>
    </row>
    <row r="194" spans="1:5">
      <c r="A194" s="127" t="s">
        <v>318</v>
      </c>
      <c r="B194" s="127">
        <v>100</v>
      </c>
      <c r="C194" s="127">
        <v>1.1000000000000001</v>
      </c>
      <c r="D194" s="127">
        <v>7</v>
      </c>
      <c r="E194" s="127">
        <v>9.1999999999999993</v>
      </c>
    </row>
    <row r="195" spans="1:5">
      <c r="A195" s="127" t="s">
        <v>319</v>
      </c>
      <c r="B195" s="127">
        <v>100</v>
      </c>
      <c r="C195" s="127">
        <v>0.93</v>
      </c>
      <c r="D195" s="127">
        <v>0.24</v>
      </c>
      <c r="E195" s="127">
        <v>6.78</v>
      </c>
    </row>
    <row r="196" spans="1:5">
      <c r="A196" s="127" t="s">
        <v>320</v>
      </c>
      <c r="B196" s="127">
        <v>100</v>
      </c>
      <c r="C196" s="127">
        <v>3.3</v>
      </c>
      <c r="D196" s="127">
        <v>10</v>
      </c>
      <c r="E196" s="127">
        <v>19.8</v>
      </c>
    </row>
    <row r="197" spans="1:5">
      <c r="A197" s="127" t="s">
        <v>321</v>
      </c>
      <c r="B197" s="127">
        <v>100</v>
      </c>
      <c r="C197" s="127">
        <v>2.7</v>
      </c>
      <c r="D197" s="127">
        <v>13</v>
      </c>
      <c r="E197" s="127">
        <v>21</v>
      </c>
    </row>
    <row r="198" spans="1:5">
      <c r="A198" s="127" t="s">
        <v>322</v>
      </c>
      <c r="B198" s="127">
        <v>100</v>
      </c>
      <c r="C198" s="127">
        <v>3.2</v>
      </c>
      <c r="D198" s="127">
        <v>3.5</v>
      </c>
      <c r="E198" s="127">
        <v>21.3</v>
      </c>
    </row>
    <row r="199" spans="1:5">
      <c r="A199" s="127" t="s">
        <v>323</v>
      </c>
      <c r="B199" s="127">
        <v>100</v>
      </c>
      <c r="C199" s="127">
        <v>0</v>
      </c>
      <c r="D199" s="127">
        <v>0</v>
      </c>
      <c r="E199" s="127">
        <v>13</v>
      </c>
    </row>
    <row r="200" spans="1:5">
      <c r="A200" s="127" t="s">
        <v>324</v>
      </c>
      <c r="B200" s="127">
        <v>100</v>
      </c>
      <c r="C200" s="127">
        <v>1</v>
      </c>
      <c r="D200" s="127">
        <v>5</v>
      </c>
      <c r="E200" s="127">
        <v>1</v>
      </c>
    </row>
    <row r="201" spans="1:5">
      <c r="A201" s="127" t="s">
        <v>324</v>
      </c>
      <c r="B201" s="127">
        <v>100</v>
      </c>
      <c r="C201" s="127">
        <v>0.9</v>
      </c>
      <c r="D201" s="127">
        <v>0.2</v>
      </c>
      <c r="E201" s="127">
        <v>3</v>
      </c>
    </row>
    <row r="202" spans="1:5">
      <c r="A202" s="127" t="s">
        <v>325</v>
      </c>
      <c r="B202" s="127">
        <v>100</v>
      </c>
      <c r="C202" s="127">
        <v>10.6</v>
      </c>
      <c r="D202" s="127">
        <v>1.3</v>
      </c>
      <c r="E202" s="127">
        <v>67.599999999999994</v>
      </c>
    </row>
    <row r="203" spans="1:5">
      <c r="A203" s="127" t="s">
        <v>326</v>
      </c>
      <c r="B203" s="127">
        <v>100</v>
      </c>
      <c r="C203" s="127">
        <v>11.7</v>
      </c>
      <c r="D203" s="127">
        <v>1.8</v>
      </c>
      <c r="E203" s="127">
        <v>63.7</v>
      </c>
    </row>
    <row r="204" spans="1:5">
      <c r="A204" s="127" t="s">
        <v>327</v>
      </c>
      <c r="B204" s="127">
        <v>100</v>
      </c>
      <c r="C204" s="127">
        <v>10.3</v>
      </c>
      <c r="D204" s="127">
        <v>1.1000000000000001</v>
      </c>
      <c r="E204" s="127">
        <v>68.900000000000006</v>
      </c>
    </row>
    <row r="205" spans="1:5">
      <c r="A205" s="127" t="s">
        <v>328</v>
      </c>
      <c r="B205" s="127">
        <v>100</v>
      </c>
      <c r="C205" s="127">
        <v>3.33</v>
      </c>
      <c r="D205" s="127">
        <v>33.49</v>
      </c>
      <c r="E205" s="127">
        <v>6.23</v>
      </c>
    </row>
    <row r="206" spans="1:5">
      <c r="A206" s="127" t="s">
        <v>329</v>
      </c>
      <c r="B206" s="127">
        <v>100</v>
      </c>
      <c r="C206" s="127">
        <v>21.1</v>
      </c>
      <c r="D206" s="127">
        <v>11</v>
      </c>
      <c r="E206" s="127">
        <v>0</v>
      </c>
    </row>
    <row r="207" spans="1:5">
      <c r="A207" s="127" t="s">
        <v>330</v>
      </c>
      <c r="B207" s="127">
        <v>100</v>
      </c>
      <c r="C207" s="127">
        <v>0</v>
      </c>
      <c r="D207" s="127">
        <v>0</v>
      </c>
      <c r="E207" s="127">
        <v>0</v>
      </c>
    </row>
    <row r="208" spans="1:5">
      <c r="A208" s="127" t="s">
        <v>331</v>
      </c>
      <c r="B208" s="127">
        <v>100</v>
      </c>
      <c r="C208" s="127">
        <v>15.7</v>
      </c>
      <c r="D208" s="127">
        <v>9.5</v>
      </c>
      <c r="E208" s="127">
        <v>0</v>
      </c>
    </row>
    <row r="209" spans="1:5">
      <c r="A209" s="127" t="s">
        <v>332</v>
      </c>
      <c r="B209" s="127">
        <v>100</v>
      </c>
      <c r="C209" s="127">
        <v>0.9</v>
      </c>
      <c r="D209" s="127">
        <v>2.5</v>
      </c>
      <c r="E209" s="127">
        <v>5</v>
      </c>
    </row>
    <row r="210" spans="1:5">
      <c r="A210" s="127" t="s">
        <v>333</v>
      </c>
      <c r="B210" s="127">
        <v>100</v>
      </c>
      <c r="C210" s="127">
        <v>11</v>
      </c>
      <c r="D210" s="127">
        <v>6.2</v>
      </c>
      <c r="E210" s="127">
        <v>50.1</v>
      </c>
    </row>
    <row r="211" spans="1:5">
      <c r="A211" s="127" t="s">
        <v>334</v>
      </c>
      <c r="B211" s="127">
        <v>100</v>
      </c>
      <c r="C211" s="127">
        <v>0.65</v>
      </c>
      <c r="D211" s="127">
        <v>0.11</v>
      </c>
      <c r="E211" s="127">
        <v>3.1</v>
      </c>
    </row>
    <row r="212" spans="1:5">
      <c r="A212" s="127" t="s">
        <v>335</v>
      </c>
      <c r="B212" s="127">
        <v>100</v>
      </c>
      <c r="C212" s="127">
        <v>18.2</v>
      </c>
      <c r="D212" s="127">
        <v>3.3</v>
      </c>
      <c r="E212" s="127">
        <v>0</v>
      </c>
    </row>
    <row r="213" spans="1:5">
      <c r="A213" s="127" t="s">
        <v>336</v>
      </c>
      <c r="B213" s="127">
        <v>100</v>
      </c>
      <c r="C213" s="127">
        <v>18.5</v>
      </c>
      <c r="D213" s="127">
        <v>0.9</v>
      </c>
      <c r="E213" s="127">
        <v>0</v>
      </c>
    </row>
    <row r="214" spans="1:5">
      <c r="A214" s="127" t="s">
        <v>337</v>
      </c>
      <c r="B214" s="127">
        <v>100</v>
      </c>
      <c r="C214" s="127">
        <v>25.8</v>
      </c>
      <c r="D214" s="127">
        <v>49.24</v>
      </c>
      <c r="E214" s="127">
        <v>7.63</v>
      </c>
    </row>
    <row r="215" spans="1:5">
      <c r="A215" s="127" t="s">
        <v>338</v>
      </c>
      <c r="B215" s="127">
        <v>100</v>
      </c>
      <c r="C215" s="127">
        <v>18.22</v>
      </c>
      <c r="D215" s="127">
        <v>43.85</v>
      </c>
      <c r="E215" s="127">
        <v>26.81</v>
      </c>
    </row>
    <row r="216" spans="1:5">
      <c r="A216" s="127" t="s">
        <v>339</v>
      </c>
      <c r="B216" s="127">
        <v>100</v>
      </c>
      <c r="C216" s="127">
        <v>7.91</v>
      </c>
      <c r="D216" s="127">
        <v>75.77</v>
      </c>
      <c r="E216" s="127">
        <v>5.22</v>
      </c>
    </row>
    <row r="217" spans="1:5">
      <c r="A217" s="127" t="s">
        <v>340</v>
      </c>
      <c r="B217" s="127">
        <v>100</v>
      </c>
      <c r="C217" s="127">
        <v>9.17</v>
      </c>
      <c r="D217" s="127">
        <v>71.97</v>
      </c>
      <c r="E217" s="127">
        <v>4.26</v>
      </c>
    </row>
    <row r="218" spans="1:5">
      <c r="A218" s="127" t="s">
        <v>341</v>
      </c>
      <c r="B218" s="127">
        <v>100</v>
      </c>
      <c r="C218" s="127">
        <v>20.27</v>
      </c>
      <c r="D218" s="127">
        <v>45.39</v>
      </c>
      <c r="E218" s="127">
        <v>17.21</v>
      </c>
    </row>
    <row r="219" spans="1:5">
      <c r="A219" s="127" t="s">
        <v>342</v>
      </c>
      <c r="B219" s="127">
        <v>100</v>
      </c>
      <c r="C219" s="127">
        <v>14.95</v>
      </c>
      <c r="D219" s="127">
        <v>60.75</v>
      </c>
      <c r="E219" s="127">
        <v>7</v>
      </c>
    </row>
    <row r="220" spans="1:5">
      <c r="A220" s="127" t="s">
        <v>343</v>
      </c>
      <c r="B220" s="127">
        <v>100</v>
      </c>
      <c r="C220" s="127">
        <v>16.399999999999999</v>
      </c>
      <c r="D220" s="127">
        <v>10.9</v>
      </c>
      <c r="E220" s="127">
        <v>0</v>
      </c>
    </row>
    <row r="221" spans="1:5">
      <c r="A221" s="127" t="s">
        <v>344</v>
      </c>
      <c r="B221" s="127">
        <v>100</v>
      </c>
      <c r="C221" s="127">
        <v>17.03</v>
      </c>
      <c r="D221" s="127">
        <v>7.3</v>
      </c>
      <c r="E221" s="127">
        <v>50.82</v>
      </c>
    </row>
    <row r="222" spans="1:5">
      <c r="A222" s="127" t="s">
        <v>345</v>
      </c>
      <c r="B222" s="127">
        <v>100</v>
      </c>
      <c r="C222" s="127">
        <v>15.55</v>
      </c>
      <c r="D222" s="127">
        <v>4.25</v>
      </c>
      <c r="E222" s="127">
        <v>21.71</v>
      </c>
    </row>
    <row r="223" spans="1:5">
      <c r="A223" s="127" t="s">
        <v>346</v>
      </c>
      <c r="B223" s="127">
        <v>100</v>
      </c>
      <c r="C223" s="127">
        <v>0.8</v>
      </c>
      <c r="D223" s="127">
        <v>0</v>
      </c>
      <c r="E223" s="127">
        <v>9</v>
      </c>
    </row>
    <row r="224" spans="1:5">
      <c r="A224" s="127" t="s">
        <v>347</v>
      </c>
      <c r="B224" s="127">
        <v>100</v>
      </c>
      <c r="C224" s="127">
        <v>0.47</v>
      </c>
      <c r="D224" s="127">
        <v>0.26</v>
      </c>
      <c r="E224" s="127">
        <v>9.1199999999999992</v>
      </c>
    </row>
    <row r="225" spans="1:5">
      <c r="A225" s="127" t="s">
        <v>348</v>
      </c>
      <c r="B225" s="127">
        <v>100</v>
      </c>
      <c r="C225" s="127">
        <v>0.5</v>
      </c>
      <c r="D225" s="127">
        <v>0</v>
      </c>
      <c r="E225" s="127">
        <v>80.400000000000006</v>
      </c>
    </row>
    <row r="226" spans="1:5">
      <c r="A226" s="127" t="s">
        <v>349</v>
      </c>
      <c r="B226" s="127">
        <v>100</v>
      </c>
      <c r="C226" s="127">
        <v>1</v>
      </c>
      <c r="D226" s="127">
        <v>0.21</v>
      </c>
      <c r="E226" s="127">
        <v>5.42</v>
      </c>
    </row>
    <row r="227" spans="1:5">
      <c r="A227" s="127" t="s">
        <v>350</v>
      </c>
      <c r="B227" s="127">
        <v>100</v>
      </c>
      <c r="C227" s="127">
        <v>0.86</v>
      </c>
      <c r="D227" s="127">
        <v>0.17</v>
      </c>
      <c r="E227" s="127">
        <v>2.94</v>
      </c>
    </row>
    <row r="228" spans="1:5">
      <c r="A228" s="127" t="s">
        <v>351</v>
      </c>
      <c r="B228" s="127">
        <v>100</v>
      </c>
      <c r="C228" s="127">
        <v>0.99</v>
      </c>
      <c r="D228" s="127">
        <v>0.3</v>
      </c>
      <c r="E228" s="127">
        <v>3.91</v>
      </c>
    </row>
    <row r="229" spans="1:5">
      <c r="A229" s="127" t="s">
        <v>352</v>
      </c>
      <c r="B229" s="127">
        <v>100</v>
      </c>
      <c r="C229" s="127">
        <v>0.91</v>
      </c>
      <c r="D229" s="127">
        <v>0.25</v>
      </c>
      <c r="E229" s="127">
        <v>8.0399999999999991</v>
      </c>
    </row>
    <row r="230" spans="1:5">
      <c r="A230" s="127" t="s">
        <v>353</v>
      </c>
      <c r="B230" s="127">
        <v>100</v>
      </c>
      <c r="C230" s="127">
        <v>3.7</v>
      </c>
      <c r="D230" s="127">
        <v>0.4</v>
      </c>
      <c r="E230" s="127">
        <v>8</v>
      </c>
    </row>
    <row r="231" spans="1:5">
      <c r="A231" s="127" t="s">
        <v>354</v>
      </c>
      <c r="B231" s="127">
        <v>100</v>
      </c>
      <c r="C231" s="127">
        <v>19.93</v>
      </c>
      <c r="D231" s="127">
        <v>4.8499999999999996</v>
      </c>
      <c r="E231" s="127">
        <v>2.91</v>
      </c>
    </row>
    <row r="232" spans="1:5">
      <c r="A232" s="127" t="s">
        <v>355</v>
      </c>
      <c r="B232" s="127">
        <v>100</v>
      </c>
      <c r="C232" s="127">
        <v>16.37</v>
      </c>
      <c r="D232" s="127">
        <v>4.28</v>
      </c>
      <c r="E232" s="127">
        <v>6.32</v>
      </c>
    </row>
    <row r="233" spans="1:5">
      <c r="A233" s="127" t="s">
        <v>356</v>
      </c>
      <c r="B233" s="127">
        <v>100</v>
      </c>
      <c r="C233" s="127">
        <v>16.920000000000002</v>
      </c>
      <c r="D233" s="127">
        <v>4.83</v>
      </c>
      <c r="E233" s="127">
        <v>0.73</v>
      </c>
    </row>
    <row r="234" spans="1:5">
      <c r="A234" s="127" t="s">
        <v>357</v>
      </c>
      <c r="B234" s="127">
        <v>100</v>
      </c>
      <c r="C234" s="127">
        <v>4.2</v>
      </c>
      <c r="D234" s="127">
        <v>65.7</v>
      </c>
      <c r="E234" s="127">
        <v>1.2</v>
      </c>
    </row>
    <row r="235" spans="1:5">
      <c r="A235" s="127" t="s">
        <v>358</v>
      </c>
      <c r="B235" s="127">
        <v>100</v>
      </c>
      <c r="C235" s="127">
        <v>18.739999999999998</v>
      </c>
      <c r="D235" s="127">
        <v>4.6399999999999997</v>
      </c>
      <c r="E235" s="127">
        <v>3.53</v>
      </c>
    </row>
    <row r="236" spans="1:5">
      <c r="A236" s="127" t="s">
        <v>359</v>
      </c>
      <c r="B236" s="127">
        <v>100</v>
      </c>
      <c r="C236" s="127">
        <v>8.3000000000000007</v>
      </c>
      <c r="D236" s="127">
        <v>8.8000000000000007</v>
      </c>
      <c r="E236" s="127">
        <v>75.599999999999994</v>
      </c>
    </row>
    <row r="237" spans="1:5">
      <c r="A237" s="127" t="s">
        <v>360</v>
      </c>
      <c r="B237" s="127">
        <v>100</v>
      </c>
      <c r="C237" s="127">
        <v>7.5</v>
      </c>
      <c r="D237" s="127">
        <v>11.8</v>
      </c>
      <c r="E237" s="127">
        <v>74.400000000000006</v>
      </c>
    </row>
    <row r="238" spans="1:5">
      <c r="A238" s="127" t="s">
        <v>361</v>
      </c>
      <c r="B238" s="127">
        <v>100</v>
      </c>
      <c r="C238" s="127">
        <v>0.46</v>
      </c>
      <c r="D238" s="127">
        <v>0</v>
      </c>
      <c r="E238" s="127">
        <v>3.55</v>
      </c>
    </row>
    <row r="239" spans="1:5">
      <c r="A239" s="127" t="s">
        <v>362</v>
      </c>
      <c r="B239" s="127">
        <v>100</v>
      </c>
      <c r="C239" s="127">
        <v>0.36</v>
      </c>
      <c r="D239" s="127">
        <v>0</v>
      </c>
      <c r="E239" s="127">
        <v>2.97</v>
      </c>
    </row>
    <row r="240" spans="1:5">
      <c r="A240" s="127" t="s">
        <v>363</v>
      </c>
      <c r="B240" s="127">
        <v>100</v>
      </c>
      <c r="C240" s="127">
        <v>0.3</v>
      </c>
      <c r="D240" s="127">
        <v>0</v>
      </c>
      <c r="E240" s="127">
        <v>1.9</v>
      </c>
    </row>
    <row r="241" spans="1:5">
      <c r="A241" s="127" t="s">
        <v>364</v>
      </c>
      <c r="B241" s="127">
        <v>100</v>
      </c>
      <c r="C241" s="127">
        <v>0</v>
      </c>
      <c r="D241" s="127">
        <v>0</v>
      </c>
      <c r="E241" s="127">
        <v>3.9</v>
      </c>
    </row>
    <row r="242" spans="1:5">
      <c r="A242" s="127" t="s">
        <v>365</v>
      </c>
      <c r="B242" s="127">
        <v>100</v>
      </c>
      <c r="C242" s="127">
        <v>0</v>
      </c>
      <c r="D242" s="127">
        <v>0</v>
      </c>
      <c r="E242" s="127">
        <v>1.4</v>
      </c>
    </row>
    <row r="243" spans="1:5">
      <c r="A243" s="127" t="s">
        <v>366</v>
      </c>
      <c r="B243" s="127">
        <v>100</v>
      </c>
      <c r="C243" s="127">
        <v>0.3</v>
      </c>
      <c r="D243" s="127">
        <v>0</v>
      </c>
      <c r="E243" s="127">
        <v>3.2</v>
      </c>
    </row>
    <row r="244" spans="1:5">
      <c r="A244" s="127" t="s">
        <v>367</v>
      </c>
      <c r="B244" s="127">
        <v>100</v>
      </c>
      <c r="C244" s="127">
        <v>0.4</v>
      </c>
      <c r="D244" s="127">
        <v>0</v>
      </c>
      <c r="E244" s="127">
        <v>2.9</v>
      </c>
    </row>
    <row r="245" spans="1:5">
      <c r="A245" s="127" t="s">
        <v>368</v>
      </c>
      <c r="B245" s="127">
        <v>100</v>
      </c>
      <c r="C245" s="127">
        <v>0.3</v>
      </c>
      <c r="D245" s="127">
        <v>0</v>
      </c>
      <c r="E245" s="127">
        <v>2.8</v>
      </c>
    </row>
    <row r="246" spans="1:5">
      <c r="A246" s="127" t="s">
        <v>369</v>
      </c>
      <c r="B246" s="127">
        <v>100</v>
      </c>
      <c r="C246" s="127">
        <v>0.8</v>
      </c>
      <c r="D246" s="127">
        <v>0</v>
      </c>
      <c r="E246" s="127">
        <v>3.9</v>
      </c>
    </row>
    <row r="247" spans="1:5">
      <c r="A247" s="127" t="s">
        <v>370</v>
      </c>
      <c r="B247" s="127">
        <v>100</v>
      </c>
      <c r="C247" s="127">
        <v>0.4</v>
      </c>
      <c r="D247" s="127">
        <v>0</v>
      </c>
      <c r="E247" s="127">
        <v>3.2</v>
      </c>
    </row>
    <row r="248" spans="1:5">
      <c r="A248" s="127" t="s">
        <v>371</v>
      </c>
      <c r="B248" s="127">
        <v>100</v>
      </c>
      <c r="C248" s="127">
        <v>0.3</v>
      </c>
      <c r="D248" s="127">
        <v>0</v>
      </c>
      <c r="E248" s="127">
        <v>3.7</v>
      </c>
    </row>
    <row r="249" spans="1:5">
      <c r="A249" s="127" t="s">
        <v>372</v>
      </c>
      <c r="B249" s="127">
        <v>100</v>
      </c>
      <c r="C249" s="127">
        <v>0.1</v>
      </c>
      <c r="D249" s="127">
        <v>0</v>
      </c>
      <c r="E249" s="127">
        <v>0.9</v>
      </c>
    </row>
    <row r="250" spans="1:5">
      <c r="A250" s="127" t="s">
        <v>373</v>
      </c>
      <c r="B250" s="127">
        <v>100</v>
      </c>
      <c r="C250" s="127">
        <v>0.3</v>
      </c>
      <c r="D250" s="127">
        <v>0</v>
      </c>
      <c r="E250" s="127">
        <v>3.6</v>
      </c>
    </row>
    <row r="251" spans="1:5">
      <c r="A251" s="127" t="s">
        <v>374</v>
      </c>
      <c r="B251" s="127">
        <v>100</v>
      </c>
      <c r="C251" s="127">
        <v>0.4</v>
      </c>
      <c r="D251" s="127">
        <v>0</v>
      </c>
      <c r="E251" s="127">
        <v>3.3</v>
      </c>
    </row>
    <row r="252" spans="1:5">
      <c r="A252" s="127" t="s">
        <v>375</v>
      </c>
      <c r="B252" s="127">
        <v>100</v>
      </c>
      <c r="C252" s="127">
        <v>2.8</v>
      </c>
      <c r="D252" s="127">
        <v>24.3</v>
      </c>
      <c r="E252" s="127">
        <v>62.6</v>
      </c>
    </row>
    <row r="253" spans="1:5">
      <c r="A253" s="127" t="s">
        <v>376</v>
      </c>
      <c r="B253" s="127">
        <v>100</v>
      </c>
      <c r="C253" s="127">
        <v>4.7</v>
      </c>
      <c r="D253" s="127">
        <v>9.3000000000000007</v>
      </c>
      <c r="E253" s="127">
        <v>64.2</v>
      </c>
    </row>
    <row r="254" spans="1:5">
      <c r="A254" s="127" t="s">
        <v>377</v>
      </c>
      <c r="B254" s="127">
        <v>100</v>
      </c>
      <c r="C254" s="127">
        <v>23</v>
      </c>
      <c r="D254" s="127">
        <v>22.5</v>
      </c>
      <c r="E254" s="127">
        <v>0</v>
      </c>
    </row>
    <row r="255" spans="1:5">
      <c r="A255" s="127" t="s">
        <v>378</v>
      </c>
      <c r="B255" s="127">
        <v>100</v>
      </c>
      <c r="C255" s="127">
        <v>24</v>
      </c>
      <c r="D255" s="127">
        <v>13.5</v>
      </c>
      <c r="E255" s="127">
        <v>0</v>
      </c>
    </row>
    <row r="256" spans="1:5">
      <c r="A256" s="127" t="s">
        <v>379</v>
      </c>
      <c r="B256" s="127">
        <v>100</v>
      </c>
      <c r="C256" s="127">
        <v>0.4</v>
      </c>
      <c r="D256" s="127">
        <v>0</v>
      </c>
      <c r="E256" s="127">
        <v>65.3</v>
      </c>
    </row>
    <row r="257" spans="1:5">
      <c r="A257" s="127" t="s">
        <v>380</v>
      </c>
      <c r="B257" s="127">
        <v>100</v>
      </c>
      <c r="C257" s="127">
        <v>0.8</v>
      </c>
      <c r="D257" s="127">
        <v>0</v>
      </c>
      <c r="E257" s="127">
        <v>9</v>
      </c>
    </row>
    <row r="258" spans="1:5">
      <c r="A258" s="127" t="s">
        <v>381</v>
      </c>
      <c r="B258" s="127">
        <v>100</v>
      </c>
      <c r="C258" s="127">
        <v>14.11</v>
      </c>
      <c r="D258" s="127">
        <v>2.97</v>
      </c>
      <c r="E258" s="127">
        <v>43.46</v>
      </c>
    </row>
    <row r="259" spans="1:5">
      <c r="A259" s="127" t="s">
        <v>382</v>
      </c>
      <c r="B259" s="127">
        <v>100</v>
      </c>
      <c r="C259" s="127">
        <v>5.0599999999999996</v>
      </c>
      <c r="D259" s="127">
        <v>14.08</v>
      </c>
      <c r="E259" s="127">
        <v>17.53</v>
      </c>
    </row>
    <row r="260" spans="1:5">
      <c r="A260" s="127" t="s">
        <v>383</v>
      </c>
      <c r="B260" s="127">
        <v>100</v>
      </c>
      <c r="C260" s="127">
        <v>0.98</v>
      </c>
      <c r="D260" s="127">
        <v>0.26</v>
      </c>
      <c r="E260" s="127">
        <v>2.2799999999999998</v>
      </c>
    </row>
    <row r="261" spans="1:5">
      <c r="A261" s="127" t="s">
        <v>384</v>
      </c>
      <c r="B261" s="127">
        <v>100</v>
      </c>
      <c r="C261" s="127">
        <v>0.88</v>
      </c>
      <c r="D261" s="127">
        <v>0.2</v>
      </c>
      <c r="E261" s="127">
        <v>2.69</v>
      </c>
    </row>
    <row r="262" spans="1:5">
      <c r="A262" s="127" t="s">
        <v>385</v>
      </c>
      <c r="B262" s="127">
        <v>100</v>
      </c>
      <c r="C262" s="127">
        <v>1.1599999999999999</v>
      </c>
      <c r="D262" s="127">
        <v>0.19</v>
      </c>
      <c r="E262" s="127">
        <v>2.2799999999999998</v>
      </c>
    </row>
    <row r="263" spans="1:5">
      <c r="A263" s="127" t="s">
        <v>386</v>
      </c>
      <c r="B263" s="127">
        <v>100</v>
      </c>
      <c r="C263" s="127">
        <v>5.9</v>
      </c>
      <c r="D263" s="127">
        <v>23.6</v>
      </c>
      <c r="E263" s="127">
        <v>44.03</v>
      </c>
    </row>
    <row r="264" spans="1:5">
      <c r="A264" s="127" t="s">
        <v>387</v>
      </c>
      <c r="B264" s="127">
        <v>100</v>
      </c>
      <c r="C264" s="127">
        <v>4.93</v>
      </c>
      <c r="D264" s="127">
        <v>25.3</v>
      </c>
      <c r="E264" s="127">
        <v>49.43</v>
      </c>
    </row>
    <row r="265" spans="1:5">
      <c r="A265" s="127" t="s">
        <v>388</v>
      </c>
      <c r="B265" s="127">
        <v>100</v>
      </c>
      <c r="C265" s="127">
        <v>15.2</v>
      </c>
      <c r="D265" s="127">
        <v>2.8</v>
      </c>
      <c r="E265" s="127">
        <v>0</v>
      </c>
    </row>
    <row r="266" spans="1:5">
      <c r="A266" s="127" t="s">
        <v>389</v>
      </c>
      <c r="B266" s="127">
        <v>100</v>
      </c>
      <c r="C266" s="127">
        <v>2.8</v>
      </c>
      <c r="D266" s="127">
        <v>3.2</v>
      </c>
      <c r="E266" s="127">
        <v>4.0999999999999996</v>
      </c>
    </row>
    <row r="267" spans="1:5">
      <c r="A267" s="127" t="s">
        <v>390</v>
      </c>
      <c r="B267" s="127">
        <v>100</v>
      </c>
      <c r="C267" s="127">
        <v>4.8</v>
      </c>
      <c r="D267" s="127">
        <v>2.8</v>
      </c>
      <c r="E267" s="127">
        <v>77.7</v>
      </c>
    </row>
    <row r="268" spans="1:5">
      <c r="A268" s="127" t="s">
        <v>391</v>
      </c>
      <c r="B268" s="127">
        <v>100</v>
      </c>
      <c r="C268" s="127">
        <v>18.5</v>
      </c>
      <c r="D268" s="127">
        <v>0.9</v>
      </c>
      <c r="E268" s="127">
        <v>0</v>
      </c>
    </row>
    <row r="269" spans="1:5">
      <c r="A269" s="127" t="s">
        <v>392</v>
      </c>
      <c r="B269" s="127">
        <v>100</v>
      </c>
      <c r="C269" s="127">
        <v>0.7</v>
      </c>
      <c r="D269" s="127">
        <v>0.1</v>
      </c>
      <c r="E269" s="127">
        <v>2.5</v>
      </c>
    </row>
    <row r="270" spans="1:5">
      <c r="A270" s="127" t="s">
        <v>393</v>
      </c>
      <c r="B270" s="127">
        <v>100</v>
      </c>
      <c r="C270" s="127">
        <v>1.2</v>
      </c>
      <c r="D270" s="127">
        <v>0.1</v>
      </c>
      <c r="E270" s="127">
        <v>3.8</v>
      </c>
    </row>
    <row r="271" spans="1:5">
      <c r="A271" s="127" t="s">
        <v>394</v>
      </c>
      <c r="B271" s="127">
        <v>100</v>
      </c>
      <c r="C271" s="127">
        <v>1.5</v>
      </c>
      <c r="D271" s="127">
        <v>0</v>
      </c>
      <c r="E271" s="127">
        <v>5.3</v>
      </c>
    </row>
    <row r="272" spans="1:5">
      <c r="A272" s="127" t="s">
        <v>395</v>
      </c>
      <c r="B272" s="127">
        <v>100</v>
      </c>
      <c r="C272" s="127">
        <v>2.6</v>
      </c>
      <c r="D272" s="127">
        <v>0.7</v>
      </c>
      <c r="E272" s="127">
        <v>2.1</v>
      </c>
    </row>
    <row r="273" spans="1:5">
      <c r="A273" s="127" t="s">
        <v>396</v>
      </c>
      <c r="B273" s="127">
        <v>100</v>
      </c>
      <c r="C273" s="127">
        <v>1.5</v>
      </c>
      <c r="D273" s="127">
        <v>0.1</v>
      </c>
      <c r="E273" s="127">
        <v>10.9</v>
      </c>
    </row>
    <row r="274" spans="1:5">
      <c r="A274" s="127" t="s">
        <v>397</v>
      </c>
      <c r="B274" s="127">
        <v>100</v>
      </c>
      <c r="C274" s="127">
        <v>3</v>
      </c>
      <c r="D274" s="127">
        <v>6</v>
      </c>
      <c r="E274" s="127">
        <v>4.0999999999999996</v>
      </c>
    </row>
    <row r="275" spans="1:5">
      <c r="A275" s="127" t="s">
        <v>398</v>
      </c>
      <c r="B275" s="127">
        <v>100</v>
      </c>
      <c r="C275" s="127">
        <v>18.399999999999999</v>
      </c>
      <c r="D275" s="127">
        <v>5.3</v>
      </c>
      <c r="E275" s="127">
        <v>0</v>
      </c>
    </row>
    <row r="276" spans="1:5">
      <c r="A276" s="127" t="s">
        <v>399</v>
      </c>
      <c r="B276" s="127">
        <v>100</v>
      </c>
      <c r="C276" s="127">
        <v>18.3</v>
      </c>
      <c r="D276" s="127">
        <v>23.3</v>
      </c>
      <c r="E276" s="127">
        <v>0</v>
      </c>
    </row>
    <row r="277" spans="1:5">
      <c r="A277" s="127" t="s">
        <v>400</v>
      </c>
      <c r="B277" s="127">
        <v>100</v>
      </c>
      <c r="C277" s="127">
        <v>19.5</v>
      </c>
      <c r="D277" s="127">
        <v>14.1</v>
      </c>
      <c r="E277" s="127">
        <v>0</v>
      </c>
    </row>
    <row r="278" spans="1:5">
      <c r="A278" s="127" t="s">
        <v>401</v>
      </c>
      <c r="B278" s="127">
        <v>100</v>
      </c>
      <c r="C278" s="127">
        <v>1.5</v>
      </c>
      <c r="D278" s="127">
        <v>0.2</v>
      </c>
      <c r="E278" s="127">
        <v>2.2999999999999998</v>
      </c>
    </row>
    <row r="279" spans="1:5">
      <c r="A279" s="127" t="s">
        <v>402</v>
      </c>
      <c r="B279" s="127">
        <v>100</v>
      </c>
      <c r="C279" s="127">
        <v>1.5</v>
      </c>
      <c r="D279" s="127">
        <v>0.2</v>
      </c>
      <c r="E279" s="127">
        <v>2.2999999999999998</v>
      </c>
    </row>
    <row r="280" spans="1:5">
      <c r="A280" s="127" t="s">
        <v>403</v>
      </c>
      <c r="B280" s="127">
        <v>100</v>
      </c>
      <c r="C280" s="127">
        <v>11.4</v>
      </c>
      <c r="D280" s="127">
        <v>18.399999999999999</v>
      </c>
      <c r="E280" s="127">
        <v>1.5</v>
      </c>
    </row>
    <row r="281" spans="1:5">
      <c r="A281" s="127" t="s">
        <v>404</v>
      </c>
      <c r="B281" s="127">
        <v>100</v>
      </c>
      <c r="C281" s="127">
        <v>10.1</v>
      </c>
      <c r="D281" s="127">
        <v>31.6</v>
      </c>
      <c r="E281" s="127">
        <v>1.9</v>
      </c>
    </row>
    <row r="282" spans="1:5">
      <c r="A282" s="127" t="s">
        <v>405</v>
      </c>
      <c r="B282" s="127">
        <v>100</v>
      </c>
      <c r="C282" s="127">
        <v>19</v>
      </c>
      <c r="D282" s="127">
        <v>10</v>
      </c>
      <c r="E282" s="127">
        <v>0</v>
      </c>
    </row>
    <row r="283" spans="1:5">
      <c r="A283" s="127" t="s">
        <v>406</v>
      </c>
      <c r="B283" s="127">
        <v>100</v>
      </c>
      <c r="C283" s="127">
        <v>17.899999999999999</v>
      </c>
      <c r="D283" s="127">
        <v>19.7</v>
      </c>
      <c r="E283" s="127">
        <v>0</v>
      </c>
    </row>
    <row r="284" spans="1:5">
      <c r="A284" s="127" t="s">
        <v>407</v>
      </c>
      <c r="B284" s="127">
        <v>100</v>
      </c>
      <c r="C284" s="127">
        <v>0</v>
      </c>
      <c r="D284" s="127">
        <v>0</v>
      </c>
      <c r="E284" s="127">
        <v>99.8</v>
      </c>
    </row>
    <row r="285" spans="1:5">
      <c r="A285" s="127" t="s">
        <v>408</v>
      </c>
      <c r="B285" s="127">
        <v>100</v>
      </c>
      <c r="C285" s="127">
        <v>1.61</v>
      </c>
      <c r="D285" s="127">
        <v>0.17</v>
      </c>
      <c r="E285" s="127">
        <v>6.76</v>
      </c>
    </row>
    <row r="286" spans="1:5">
      <c r="A286" s="127" t="s">
        <v>409</v>
      </c>
      <c r="B286" s="127">
        <v>100</v>
      </c>
      <c r="C286" s="127">
        <v>11.7</v>
      </c>
      <c r="D286" s="127">
        <v>49.3</v>
      </c>
      <c r="E286" s="127">
        <v>0</v>
      </c>
    </row>
    <row r="287" spans="1:5">
      <c r="A287" s="127" t="s">
        <v>410</v>
      </c>
      <c r="B287" s="127">
        <v>100</v>
      </c>
      <c r="C287" s="127">
        <v>14.3</v>
      </c>
      <c r="D287" s="127">
        <v>33.299999999999997</v>
      </c>
      <c r="E287" s="127">
        <v>0</v>
      </c>
    </row>
    <row r="288" spans="1:5">
      <c r="A288" s="127" t="s">
        <v>411</v>
      </c>
      <c r="B288" s="127">
        <v>100</v>
      </c>
      <c r="C288" s="127">
        <v>8</v>
      </c>
      <c r="D288" s="127">
        <v>5.3</v>
      </c>
      <c r="E288" s="127">
        <v>53.7</v>
      </c>
    </row>
    <row r="289" spans="1:5">
      <c r="A289" s="127" t="s">
        <v>412</v>
      </c>
      <c r="B289" s="127">
        <v>100</v>
      </c>
      <c r="C289" s="127">
        <v>0.7</v>
      </c>
      <c r="D289" s="127">
        <v>0.2</v>
      </c>
      <c r="E289" s="127">
        <v>1.3</v>
      </c>
    </row>
    <row r="290" spans="1:5">
      <c r="A290" s="127" t="s">
        <v>413</v>
      </c>
      <c r="B290" s="127">
        <v>100</v>
      </c>
      <c r="C290" s="127">
        <v>14</v>
      </c>
      <c r="D290" s="127">
        <v>15</v>
      </c>
      <c r="E290" s="127">
        <v>0</v>
      </c>
    </row>
    <row r="291" spans="1:5">
      <c r="A291" s="127" t="s">
        <v>414</v>
      </c>
      <c r="B291" s="127">
        <v>100</v>
      </c>
      <c r="C291" s="127">
        <v>18</v>
      </c>
      <c r="D291" s="127">
        <v>7</v>
      </c>
      <c r="E291" s="127">
        <v>0</v>
      </c>
    </row>
    <row r="292" spans="1:5">
      <c r="A292" s="127" t="s">
        <v>415</v>
      </c>
      <c r="B292" s="127">
        <v>100</v>
      </c>
      <c r="C292" s="127">
        <v>17</v>
      </c>
      <c r="D292" s="127">
        <v>8.5</v>
      </c>
      <c r="E292" s="127">
        <v>0</v>
      </c>
    </row>
    <row r="293" spans="1:5">
      <c r="A293" s="127" t="s">
        <v>416</v>
      </c>
      <c r="B293" s="127">
        <v>100</v>
      </c>
      <c r="C293" s="127">
        <v>20.78</v>
      </c>
      <c r="D293" s="127">
        <v>51.46</v>
      </c>
      <c r="E293" s="127">
        <v>11.4</v>
      </c>
    </row>
    <row r="294" spans="1:5">
      <c r="A294" s="127" t="s">
        <v>417</v>
      </c>
      <c r="B294" s="127">
        <v>100</v>
      </c>
      <c r="C294" s="127">
        <v>30.23</v>
      </c>
      <c r="D294" s="127">
        <v>49.05</v>
      </c>
      <c r="E294" s="127">
        <v>7.71</v>
      </c>
    </row>
    <row r="295" spans="1:5">
      <c r="A295" s="127" t="s">
        <v>418</v>
      </c>
      <c r="B295" s="127">
        <v>100</v>
      </c>
      <c r="C295" s="127">
        <v>18</v>
      </c>
      <c r="D295" s="127">
        <v>13.2</v>
      </c>
      <c r="E295" s="127">
        <v>0</v>
      </c>
    </row>
    <row r="296" spans="1:5">
      <c r="A296" s="127" t="s">
        <v>419</v>
      </c>
      <c r="B296" s="127">
        <v>100</v>
      </c>
      <c r="C296" s="127">
        <v>23.4</v>
      </c>
      <c r="D296" s="127">
        <v>6.4</v>
      </c>
      <c r="E296" s="127">
        <v>0</v>
      </c>
    </row>
    <row r="297" spans="1:5">
      <c r="A297" s="127" t="s">
        <v>420</v>
      </c>
      <c r="B297" s="127">
        <v>100</v>
      </c>
      <c r="C297" s="127">
        <v>0.7</v>
      </c>
      <c r="D297" s="127">
        <v>0.28000000000000003</v>
      </c>
      <c r="E297" s="127">
        <v>10.02</v>
      </c>
    </row>
    <row r="298" spans="1:5">
      <c r="A298" s="127" t="s">
        <v>421</v>
      </c>
      <c r="B298" s="127">
        <v>100</v>
      </c>
      <c r="C298" s="127">
        <v>3</v>
      </c>
      <c r="D298" s="127">
        <v>10</v>
      </c>
      <c r="E298" s="127">
        <v>4</v>
      </c>
    </row>
    <row r="299" spans="1:5">
      <c r="A299" s="127" t="s">
        <v>422</v>
      </c>
      <c r="B299" s="127">
        <v>100</v>
      </c>
      <c r="C299" s="127">
        <v>2.5</v>
      </c>
      <c r="D299" s="127">
        <v>20</v>
      </c>
      <c r="E299" s="127">
        <v>4.0999999999999996</v>
      </c>
    </row>
    <row r="300" spans="1:5">
      <c r="A300" s="127" t="s">
        <v>423</v>
      </c>
      <c r="B300" s="127">
        <v>100</v>
      </c>
      <c r="C300" s="127">
        <v>2.4</v>
      </c>
      <c r="D300" s="127">
        <v>25</v>
      </c>
      <c r="E300" s="127">
        <v>3.9</v>
      </c>
    </row>
    <row r="301" spans="1:5">
      <c r="A301" s="127" t="s">
        <v>424</v>
      </c>
      <c r="B301" s="127">
        <v>100</v>
      </c>
      <c r="C301" s="127">
        <v>2</v>
      </c>
      <c r="D301" s="127">
        <v>35</v>
      </c>
      <c r="E301" s="127">
        <v>3.1</v>
      </c>
    </row>
    <row r="302" spans="1:5">
      <c r="A302" s="127" t="s">
        <v>425</v>
      </c>
      <c r="B302" s="127">
        <v>100</v>
      </c>
      <c r="C302" s="127">
        <v>2.8</v>
      </c>
      <c r="D302" s="127">
        <v>20</v>
      </c>
      <c r="E302" s="127">
        <v>3.2</v>
      </c>
    </row>
    <row r="303" spans="1:5">
      <c r="A303" s="127" t="s">
        <v>426</v>
      </c>
      <c r="B303" s="127">
        <v>100</v>
      </c>
      <c r="C303" s="127">
        <v>2.5</v>
      </c>
      <c r="D303" s="127">
        <v>20</v>
      </c>
      <c r="E303" s="127">
        <v>3.4</v>
      </c>
    </row>
    <row r="304" spans="1:5">
      <c r="A304" s="127" t="s">
        <v>427</v>
      </c>
      <c r="B304" s="127">
        <v>100</v>
      </c>
      <c r="C304" s="127">
        <v>2.4</v>
      </c>
      <c r="D304" s="127">
        <v>30</v>
      </c>
      <c r="E304" s="127">
        <v>3.1</v>
      </c>
    </row>
    <row r="305" spans="1:5">
      <c r="A305" s="127" t="s">
        <v>428</v>
      </c>
      <c r="B305" s="127">
        <v>100</v>
      </c>
      <c r="C305" s="127">
        <v>0.3</v>
      </c>
      <c r="D305" s="127">
        <v>0</v>
      </c>
      <c r="E305" s="127">
        <v>8</v>
      </c>
    </row>
    <row r="306" spans="1:5">
      <c r="A306" s="127" t="s">
        <v>429</v>
      </c>
      <c r="B306" s="127">
        <v>100</v>
      </c>
      <c r="C306" s="127">
        <v>0.6</v>
      </c>
      <c r="D306" s="127">
        <v>0.2</v>
      </c>
      <c r="E306" s="127">
        <v>7.3</v>
      </c>
    </row>
    <row r="307" spans="1:5">
      <c r="A307" s="127" t="s">
        <v>430</v>
      </c>
      <c r="B307" s="127">
        <v>100</v>
      </c>
      <c r="C307" s="127">
        <v>1</v>
      </c>
      <c r="D307" s="127">
        <v>0.2</v>
      </c>
      <c r="E307" s="127">
        <v>7.3</v>
      </c>
    </row>
    <row r="308" spans="1:5">
      <c r="A308" s="127" t="s">
        <v>431</v>
      </c>
      <c r="B308" s="127">
        <v>100</v>
      </c>
      <c r="C308" s="127">
        <v>0</v>
      </c>
      <c r="D308" s="127">
        <v>0</v>
      </c>
      <c r="E308" s="127">
        <v>5.0999999999999996</v>
      </c>
    </row>
    <row r="309" spans="1:5">
      <c r="A309" s="127" t="s">
        <v>432</v>
      </c>
      <c r="B309" s="127">
        <v>100</v>
      </c>
      <c r="C309" s="127">
        <v>0.5</v>
      </c>
      <c r="D309" s="127">
        <v>0</v>
      </c>
      <c r="E309" s="127">
        <v>13.7</v>
      </c>
    </row>
    <row r="310" spans="1:5">
      <c r="A310" s="127" t="s">
        <v>433</v>
      </c>
      <c r="B310" s="127">
        <v>100</v>
      </c>
      <c r="C310" s="127">
        <v>0</v>
      </c>
      <c r="D310" s="127">
        <v>0</v>
      </c>
      <c r="E310" s="127">
        <v>11.2</v>
      </c>
    </row>
    <row r="311" spans="1:5">
      <c r="A311" s="127" t="s">
        <v>434</v>
      </c>
      <c r="B311" s="127">
        <v>100</v>
      </c>
      <c r="C311" s="127">
        <v>0.3</v>
      </c>
      <c r="D311" s="127">
        <v>0</v>
      </c>
      <c r="E311" s="127">
        <v>13.8</v>
      </c>
    </row>
    <row r="312" spans="1:5">
      <c r="A312" s="127" t="s">
        <v>435</v>
      </c>
      <c r="B312" s="127">
        <v>100</v>
      </c>
      <c r="C312" s="127">
        <v>0</v>
      </c>
      <c r="D312" s="127">
        <v>0</v>
      </c>
      <c r="E312" s="127">
        <v>13.5</v>
      </c>
    </row>
    <row r="313" spans="1:5">
      <c r="A313" s="127" t="s">
        <v>436</v>
      </c>
      <c r="B313" s="127">
        <v>100</v>
      </c>
      <c r="C313" s="127">
        <v>0.3</v>
      </c>
      <c r="D313" s="127">
        <v>0</v>
      </c>
      <c r="E313" s="127">
        <v>14.5</v>
      </c>
    </row>
    <row r="314" spans="1:5">
      <c r="A314" s="127" t="s">
        <v>437</v>
      </c>
      <c r="B314" s="127">
        <v>100</v>
      </c>
      <c r="C314" s="127">
        <v>0</v>
      </c>
      <c r="D314" s="127">
        <v>0</v>
      </c>
      <c r="E314" s="127">
        <v>10</v>
      </c>
    </row>
    <row r="315" spans="1:5">
      <c r="A315" s="127" t="s">
        <v>438</v>
      </c>
      <c r="B315" s="127">
        <v>100</v>
      </c>
      <c r="C315" s="127">
        <v>0.8</v>
      </c>
      <c r="D315" s="127">
        <v>0</v>
      </c>
      <c r="E315" s="127">
        <v>9</v>
      </c>
    </row>
    <row r="316" spans="1:5">
      <c r="A316" s="127" t="s">
        <v>439</v>
      </c>
      <c r="B316" s="127">
        <v>100</v>
      </c>
      <c r="C316" s="127">
        <v>0</v>
      </c>
      <c r="D316" s="127">
        <v>0</v>
      </c>
      <c r="E316" s="127">
        <v>11</v>
      </c>
    </row>
    <row r="317" spans="1:5">
      <c r="A317" s="127" t="s">
        <v>440</v>
      </c>
      <c r="B317" s="127">
        <v>100</v>
      </c>
      <c r="C317" s="127">
        <v>0</v>
      </c>
      <c r="D317" s="127">
        <v>0</v>
      </c>
      <c r="E317" s="127">
        <v>12</v>
      </c>
    </row>
    <row r="318" spans="1:5">
      <c r="A318" s="127" t="s">
        <v>441</v>
      </c>
      <c r="B318" s="127">
        <v>100</v>
      </c>
      <c r="C318" s="127">
        <v>0</v>
      </c>
      <c r="D318" s="127">
        <v>0</v>
      </c>
      <c r="E318" s="127">
        <v>13</v>
      </c>
    </row>
    <row r="319" spans="1:5">
      <c r="A319" s="127" t="s">
        <v>442</v>
      </c>
      <c r="B319" s="127">
        <v>100</v>
      </c>
      <c r="C319" s="127">
        <v>0.3</v>
      </c>
      <c r="D319" s="127">
        <v>0</v>
      </c>
      <c r="E319" s="127">
        <v>16.100000000000001</v>
      </c>
    </row>
    <row r="320" spans="1:5">
      <c r="A320" s="127" t="s">
        <v>443</v>
      </c>
      <c r="B320" s="127">
        <v>100</v>
      </c>
      <c r="C320" s="127">
        <v>0.5</v>
      </c>
      <c r="D320" s="127">
        <v>0</v>
      </c>
      <c r="E320" s="127">
        <v>9.1</v>
      </c>
    </row>
    <row r="321" spans="1:5">
      <c r="A321" s="127" t="s">
        <v>444</v>
      </c>
      <c r="B321" s="127">
        <v>100</v>
      </c>
      <c r="C321" s="127">
        <v>11</v>
      </c>
      <c r="D321" s="127">
        <v>23.9</v>
      </c>
      <c r="E321" s="127">
        <v>1.6</v>
      </c>
    </row>
    <row r="322" spans="1:5">
      <c r="A322" s="127" t="s">
        <v>445</v>
      </c>
      <c r="B322" s="127">
        <v>100</v>
      </c>
      <c r="C322" s="127">
        <v>4.3</v>
      </c>
      <c r="D322" s="127">
        <v>44.1</v>
      </c>
      <c r="E322" s="127">
        <v>38</v>
      </c>
    </row>
    <row r="323" spans="1:5">
      <c r="A323" s="127" t="s">
        <v>446</v>
      </c>
      <c r="B323" s="127">
        <v>100</v>
      </c>
      <c r="C323" s="127">
        <v>1.4</v>
      </c>
      <c r="D323" s="127">
        <v>25</v>
      </c>
      <c r="E323" s="127">
        <v>7.8</v>
      </c>
    </row>
    <row r="324" spans="1:5">
      <c r="A324" s="127" t="s">
        <v>447</v>
      </c>
      <c r="B324" s="127">
        <v>100</v>
      </c>
      <c r="C324" s="127">
        <v>1.4</v>
      </c>
      <c r="D324" s="127">
        <v>20.9</v>
      </c>
      <c r="E324" s="127">
        <v>15.7</v>
      </c>
    </row>
    <row r="325" spans="1:5">
      <c r="A325" s="127" t="s">
        <v>448</v>
      </c>
      <c r="B325" s="127">
        <v>100</v>
      </c>
      <c r="C325" s="127">
        <v>1.4</v>
      </c>
      <c r="D325" s="127">
        <v>10.6</v>
      </c>
      <c r="E325" s="127">
        <v>11.2</v>
      </c>
    </row>
    <row r="326" spans="1:5">
      <c r="A326" s="127" t="s">
        <v>449</v>
      </c>
      <c r="B326" s="127">
        <v>100</v>
      </c>
      <c r="C326" s="127">
        <v>0</v>
      </c>
      <c r="D326" s="127">
        <v>0</v>
      </c>
      <c r="E326" s="127">
        <v>10.7</v>
      </c>
    </row>
    <row r="327" spans="1:5">
      <c r="A327" s="127" t="s">
        <v>450</v>
      </c>
      <c r="B327" s="127">
        <v>100</v>
      </c>
      <c r="C327" s="127">
        <v>4.0999999999999996</v>
      </c>
      <c r="D327" s="127">
        <v>1.2</v>
      </c>
      <c r="E327" s="127">
        <v>11</v>
      </c>
    </row>
    <row r="328" spans="1:5">
      <c r="A328" s="127" t="s">
        <v>451</v>
      </c>
      <c r="B328" s="127">
        <v>100</v>
      </c>
      <c r="C328" s="127">
        <v>2.2000000000000002</v>
      </c>
      <c r="D328" s="127">
        <v>0.12</v>
      </c>
      <c r="E328" s="127">
        <v>1.78</v>
      </c>
    </row>
    <row r="329" spans="1:5">
      <c r="A329" s="127" t="s">
        <v>452</v>
      </c>
      <c r="B329" s="127">
        <v>100</v>
      </c>
      <c r="C329" s="127">
        <v>0</v>
      </c>
      <c r="D329" s="127">
        <v>0</v>
      </c>
      <c r="E329" s="127">
        <v>9.1</v>
      </c>
    </row>
    <row r="330" spans="1:5">
      <c r="A330" s="127" t="s">
        <v>453</v>
      </c>
      <c r="B330" s="127">
        <v>100</v>
      </c>
      <c r="C330" s="127">
        <v>18.5</v>
      </c>
      <c r="D330" s="127">
        <v>4.5</v>
      </c>
      <c r="E330" s="127">
        <v>0</v>
      </c>
    </row>
    <row r="331" spans="1:5">
      <c r="A331" s="127" t="s">
        <v>454</v>
      </c>
      <c r="B331" s="127">
        <v>100</v>
      </c>
      <c r="C331" s="127">
        <v>15.6</v>
      </c>
      <c r="D331" s="127">
        <v>27.4</v>
      </c>
      <c r="E331" s="127">
        <v>0</v>
      </c>
    </row>
    <row r="332" spans="1:5">
      <c r="A332" s="127" t="s">
        <v>455</v>
      </c>
      <c r="B332" s="127">
        <v>100</v>
      </c>
      <c r="C332" s="127">
        <v>18.399999999999999</v>
      </c>
      <c r="D332" s="127">
        <v>1.1000000000000001</v>
      </c>
      <c r="E332" s="127">
        <v>0</v>
      </c>
    </row>
    <row r="333" spans="1:5">
      <c r="A333" s="127" t="s">
        <v>456</v>
      </c>
      <c r="B333" s="127">
        <v>100</v>
      </c>
      <c r="C333" s="127">
        <v>8.5</v>
      </c>
      <c r="D333" s="127">
        <v>10.8</v>
      </c>
      <c r="E333" s="127">
        <v>66</v>
      </c>
    </row>
    <row r="334" spans="1:5">
      <c r="A334" s="127" t="s">
        <v>457</v>
      </c>
      <c r="B334" s="127">
        <v>100</v>
      </c>
      <c r="C334" s="127">
        <v>38.5</v>
      </c>
      <c r="D334" s="127">
        <v>28.6</v>
      </c>
      <c r="E334" s="127">
        <v>4.0599999999999996</v>
      </c>
    </row>
    <row r="335" spans="1:5">
      <c r="A335" s="127" t="s">
        <v>458</v>
      </c>
      <c r="B335" s="127">
        <v>100</v>
      </c>
      <c r="C335" s="127">
        <v>19</v>
      </c>
      <c r="D335" s="127">
        <v>24</v>
      </c>
      <c r="E335" s="127">
        <v>0.45</v>
      </c>
    </row>
    <row r="336" spans="1:5">
      <c r="A336" s="127" t="s">
        <v>459</v>
      </c>
      <c r="B336" s="127">
        <v>100</v>
      </c>
      <c r="C336" s="127">
        <v>24.94</v>
      </c>
      <c r="D336" s="127">
        <v>27.44</v>
      </c>
      <c r="E336" s="127">
        <v>2.2200000000000002</v>
      </c>
    </row>
    <row r="337" spans="1:5">
      <c r="A337" s="127" t="s">
        <v>460</v>
      </c>
      <c r="B337" s="127">
        <v>100</v>
      </c>
      <c r="C337" s="127">
        <v>26</v>
      </c>
      <c r="D337" s="127">
        <v>26.8</v>
      </c>
      <c r="E337" s="127">
        <v>0</v>
      </c>
    </row>
    <row r="338" spans="1:5">
      <c r="A338" s="127" t="s">
        <v>461</v>
      </c>
      <c r="B338" s="127">
        <v>100</v>
      </c>
      <c r="C338" s="127">
        <v>19</v>
      </c>
      <c r="D338" s="127">
        <v>26</v>
      </c>
      <c r="E338" s="127">
        <v>0</v>
      </c>
    </row>
    <row r="339" spans="1:5">
      <c r="A339" s="127" t="s">
        <v>462</v>
      </c>
      <c r="B339" s="127">
        <v>100</v>
      </c>
      <c r="C339" s="127">
        <v>19.8</v>
      </c>
      <c r="D339" s="127">
        <v>24.26</v>
      </c>
      <c r="E339" s="127">
        <v>0.46</v>
      </c>
    </row>
    <row r="340" spans="1:5">
      <c r="A340" s="127" t="s">
        <v>463</v>
      </c>
      <c r="B340" s="127">
        <v>100</v>
      </c>
      <c r="C340" s="127">
        <v>25.2</v>
      </c>
      <c r="D340" s="127">
        <v>26.3</v>
      </c>
      <c r="E340" s="127">
        <v>0</v>
      </c>
    </row>
    <row r="341" spans="1:5">
      <c r="A341" s="127" t="s">
        <v>464</v>
      </c>
      <c r="B341" s="127">
        <v>100</v>
      </c>
      <c r="C341" s="127">
        <v>29</v>
      </c>
      <c r="D341" s="127">
        <v>15</v>
      </c>
      <c r="E341" s="127">
        <v>0</v>
      </c>
    </row>
    <row r="342" spans="1:5">
      <c r="A342" s="127" t="s">
        <v>465</v>
      </c>
      <c r="B342" s="127">
        <v>100</v>
      </c>
      <c r="C342" s="127">
        <v>28</v>
      </c>
      <c r="D342" s="127">
        <v>28</v>
      </c>
      <c r="E342" s="127">
        <v>0</v>
      </c>
    </row>
    <row r="343" spans="1:5">
      <c r="A343" s="127" t="s">
        <v>466</v>
      </c>
      <c r="B343" s="127">
        <v>100</v>
      </c>
      <c r="C343" s="127">
        <v>22.2</v>
      </c>
      <c r="D343" s="127">
        <v>22.4</v>
      </c>
      <c r="E343" s="127">
        <v>2.19</v>
      </c>
    </row>
    <row r="344" spans="1:5">
      <c r="A344" s="127" t="s">
        <v>467</v>
      </c>
      <c r="B344" s="127">
        <v>100</v>
      </c>
      <c r="C344" s="127">
        <v>26</v>
      </c>
      <c r="D344" s="127">
        <v>26.5</v>
      </c>
      <c r="E344" s="127">
        <v>0</v>
      </c>
    </row>
    <row r="345" spans="1:5">
      <c r="A345" s="127" t="s">
        <v>468</v>
      </c>
      <c r="B345" s="127">
        <v>100</v>
      </c>
      <c r="C345" s="127">
        <v>30</v>
      </c>
      <c r="D345" s="127">
        <v>9</v>
      </c>
      <c r="E345" s="127">
        <v>0</v>
      </c>
    </row>
    <row r="346" spans="1:5">
      <c r="A346" s="127" t="s">
        <v>469</v>
      </c>
      <c r="B346" s="127">
        <v>100</v>
      </c>
      <c r="C346" s="127">
        <v>23</v>
      </c>
      <c r="D346" s="127">
        <v>29</v>
      </c>
      <c r="E346" s="127">
        <v>0</v>
      </c>
    </row>
    <row r="347" spans="1:5">
      <c r="A347" s="127" t="s">
        <v>470</v>
      </c>
      <c r="B347" s="127">
        <v>100</v>
      </c>
      <c r="C347" s="127">
        <v>24.7</v>
      </c>
      <c r="D347" s="127">
        <v>31.2</v>
      </c>
      <c r="E347" s="127">
        <v>0</v>
      </c>
    </row>
    <row r="348" spans="1:5">
      <c r="A348" s="127" t="s">
        <v>471</v>
      </c>
      <c r="B348" s="127">
        <v>100</v>
      </c>
      <c r="C348" s="127">
        <v>14.2</v>
      </c>
      <c r="D348" s="127">
        <v>21.3</v>
      </c>
      <c r="E348" s="127">
        <v>4.09</v>
      </c>
    </row>
    <row r="349" spans="1:5">
      <c r="A349" s="127" t="s">
        <v>472</v>
      </c>
      <c r="B349" s="127">
        <v>100</v>
      </c>
      <c r="C349" s="127">
        <v>24.9</v>
      </c>
      <c r="D349" s="127">
        <v>33.1</v>
      </c>
      <c r="E349" s="127">
        <v>1.3</v>
      </c>
    </row>
    <row r="350" spans="1:5">
      <c r="A350" s="127" t="s">
        <v>473</v>
      </c>
      <c r="B350" s="127">
        <v>100</v>
      </c>
      <c r="C350" s="127">
        <v>24.99</v>
      </c>
      <c r="D350" s="127">
        <v>27.8</v>
      </c>
      <c r="E350" s="127">
        <v>1.43</v>
      </c>
    </row>
    <row r="351" spans="1:5">
      <c r="A351" s="127" t="s">
        <v>474</v>
      </c>
      <c r="B351" s="127">
        <v>100</v>
      </c>
      <c r="C351" s="127">
        <v>9.1</v>
      </c>
      <c r="D351" s="127">
        <v>23</v>
      </c>
      <c r="E351" s="127">
        <v>18.5</v>
      </c>
    </row>
    <row r="352" spans="1:5">
      <c r="A352" s="127" t="s">
        <v>475</v>
      </c>
      <c r="B352" s="127">
        <v>100</v>
      </c>
      <c r="C352" s="127">
        <v>14</v>
      </c>
      <c r="D352" s="127">
        <v>18</v>
      </c>
      <c r="E352" s="127">
        <v>2.8</v>
      </c>
    </row>
    <row r="353" spans="1:5">
      <c r="A353" s="127" t="s">
        <v>476</v>
      </c>
      <c r="B353" s="127">
        <v>100</v>
      </c>
      <c r="C353" s="127">
        <v>18</v>
      </c>
      <c r="D353" s="127">
        <v>0.6</v>
      </c>
      <c r="E353" s="127">
        <v>1.8</v>
      </c>
    </row>
    <row r="354" spans="1:5">
      <c r="A354" s="127" t="s">
        <v>477</v>
      </c>
      <c r="B354" s="127">
        <v>100</v>
      </c>
      <c r="C354" s="127">
        <v>18</v>
      </c>
      <c r="D354" s="127">
        <v>0</v>
      </c>
      <c r="E354" s="127">
        <v>3.3</v>
      </c>
    </row>
    <row r="355" spans="1:5">
      <c r="A355" s="127" t="s">
        <v>478</v>
      </c>
      <c r="B355" s="127">
        <v>100</v>
      </c>
      <c r="C355" s="127">
        <v>16.7</v>
      </c>
      <c r="D355" s="127">
        <v>9</v>
      </c>
      <c r="E355" s="127">
        <v>2</v>
      </c>
    </row>
    <row r="356" spans="1:5">
      <c r="A356" s="127" t="s">
        <v>479</v>
      </c>
      <c r="B356" s="127">
        <v>100</v>
      </c>
      <c r="C356" s="127">
        <v>19.7</v>
      </c>
      <c r="D356" s="127">
        <v>2</v>
      </c>
      <c r="E356" s="127">
        <v>0</v>
      </c>
    </row>
    <row r="357" spans="1:5">
      <c r="A357" s="127" t="s">
        <v>480</v>
      </c>
      <c r="B357" s="127">
        <v>100</v>
      </c>
      <c r="C357" s="127">
        <v>1</v>
      </c>
      <c r="D357" s="127">
        <v>0</v>
      </c>
      <c r="E357" s="127">
        <v>3.5</v>
      </c>
    </row>
    <row r="358" spans="1:5">
      <c r="A358" s="127" t="s">
        <v>481</v>
      </c>
      <c r="B358" s="127">
        <v>100</v>
      </c>
      <c r="C358" s="127">
        <v>16</v>
      </c>
      <c r="D358" s="127">
        <v>0.6</v>
      </c>
      <c r="E358" s="127">
        <v>0</v>
      </c>
    </row>
    <row r="359" spans="1:5">
      <c r="A359" s="127" t="s">
        <v>482</v>
      </c>
      <c r="B359" s="127">
        <v>100</v>
      </c>
      <c r="C359" s="127">
        <v>1</v>
      </c>
      <c r="D359" s="127">
        <v>0.1</v>
      </c>
      <c r="E359" s="127">
        <v>6</v>
      </c>
    </row>
    <row r="360" spans="1:5">
      <c r="A360" s="127" t="s">
        <v>483</v>
      </c>
      <c r="B360" s="127">
        <v>100</v>
      </c>
      <c r="C360" s="127">
        <v>15.8</v>
      </c>
      <c r="D360" s="127">
        <v>38</v>
      </c>
      <c r="E360" s="127">
        <v>0</v>
      </c>
    </row>
    <row r="361" spans="1:5">
      <c r="A361" s="127" t="s">
        <v>484</v>
      </c>
      <c r="B361" s="127">
        <v>100</v>
      </c>
      <c r="C361" s="127">
        <v>0</v>
      </c>
      <c r="D361" s="127">
        <v>0</v>
      </c>
      <c r="E361" s="127">
        <v>15</v>
      </c>
    </row>
    <row r="362" spans="1:5">
      <c r="A362" s="127" t="s">
        <v>485</v>
      </c>
      <c r="B362" s="127">
        <v>100</v>
      </c>
      <c r="C362" s="127">
        <v>21</v>
      </c>
      <c r="D362" s="127">
        <v>2</v>
      </c>
      <c r="E362" s="127">
        <v>46.6</v>
      </c>
    </row>
    <row r="363" spans="1:5">
      <c r="A363" s="127" t="s">
        <v>486</v>
      </c>
      <c r="B363" s="127">
        <v>100</v>
      </c>
      <c r="C363" s="127">
        <v>7.4</v>
      </c>
      <c r="D363" s="127">
        <v>0.4</v>
      </c>
      <c r="E363" s="127">
        <v>14</v>
      </c>
    </row>
    <row r="364" spans="1:5">
      <c r="A364" s="127" t="s">
        <v>487</v>
      </c>
      <c r="B364" s="127">
        <v>100</v>
      </c>
      <c r="C364" s="127">
        <v>5.4</v>
      </c>
      <c r="D364" s="127">
        <v>0.5</v>
      </c>
      <c r="E364" s="127">
        <v>16.3</v>
      </c>
    </row>
    <row r="365" spans="1:5">
      <c r="A365" s="127" t="s">
        <v>488</v>
      </c>
      <c r="B365" s="127">
        <v>100</v>
      </c>
      <c r="C365" s="127">
        <v>1.83</v>
      </c>
      <c r="D365" s="127">
        <v>0.22</v>
      </c>
      <c r="E365" s="127">
        <v>4.2699999999999996</v>
      </c>
    </row>
    <row r="366" spans="1:5">
      <c r="A366" s="127" t="s">
        <v>489</v>
      </c>
      <c r="B366" s="127">
        <v>100</v>
      </c>
      <c r="C366" s="127">
        <v>5.5</v>
      </c>
      <c r="D366" s="127">
        <v>0.5</v>
      </c>
      <c r="E366" s="127">
        <v>15.4</v>
      </c>
    </row>
    <row r="367" spans="1:5">
      <c r="A367" s="127" t="s">
        <v>490</v>
      </c>
      <c r="B367" s="127">
        <v>100</v>
      </c>
      <c r="C367" s="127">
        <v>20.5</v>
      </c>
      <c r="D367" s="127">
        <v>3.5</v>
      </c>
      <c r="E367" s="127">
        <v>0</v>
      </c>
    </row>
    <row r="368" spans="1:5">
      <c r="A368" s="127" t="s">
        <v>491</v>
      </c>
      <c r="B368" s="127">
        <v>100</v>
      </c>
      <c r="C368" s="127">
        <v>16.600000000000001</v>
      </c>
      <c r="D368" s="127">
        <v>2.2000000000000002</v>
      </c>
      <c r="E368" s="127">
        <v>0</v>
      </c>
    </row>
    <row r="369" spans="1:5">
      <c r="A369" s="127" t="s">
        <v>492</v>
      </c>
      <c r="B369" s="127">
        <v>100</v>
      </c>
      <c r="C369" s="127">
        <v>7.9</v>
      </c>
      <c r="D369" s="127">
        <v>1</v>
      </c>
      <c r="E369" s="127">
        <v>48.1</v>
      </c>
    </row>
    <row r="370" spans="1:5">
      <c r="A370" s="127" t="s">
        <v>493</v>
      </c>
      <c r="B370" s="127">
        <v>100</v>
      </c>
      <c r="C370" s="127">
        <v>7.6</v>
      </c>
      <c r="D370" s="127">
        <v>0.8</v>
      </c>
      <c r="E370" s="127">
        <v>48.6</v>
      </c>
    </row>
    <row r="371" spans="1:5">
      <c r="A371" s="127" t="s">
        <v>494</v>
      </c>
      <c r="B371" s="127">
        <v>100</v>
      </c>
      <c r="C371" s="127">
        <v>4.9000000000000004</v>
      </c>
      <c r="D371" s="127">
        <v>1</v>
      </c>
      <c r="E371" s="127">
        <v>46</v>
      </c>
    </row>
    <row r="372" spans="1:5">
      <c r="A372" s="127" t="s">
        <v>495</v>
      </c>
      <c r="B372" s="127">
        <v>100</v>
      </c>
      <c r="C372" s="127">
        <v>6.9</v>
      </c>
      <c r="D372" s="127">
        <v>1.2</v>
      </c>
      <c r="E372" s="127">
        <v>42.4</v>
      </c>
    </row>
    <row r="373" spans="1:5">
      <c r="A373" s="127" t="s">
        <v>496</v>
      </c>
      <c r="B373" s="127">
        <v>100</v>
      </c>
      <c r="C373" s="127">
        <v>0.8</v>
      </c>
      <c r="D373" s="127">
        <v>0.4</v>
      </c>
      <c r="E373" s="127">
        <v>33.5</v>
      </c>
    </row>
    <row r="374" spans="1:5">
      <c r="A374" s="127" t="s">
        <v>497</v>
      </c>
      <c r="B374" s="127">
        <v>100</v>
      </c>
      <c r="C374" s="127">
        <v>0.57999999999999996</v>
      </c>
      <c r="D374" s="127">
        <v>0.19</v>
      </c>
      <c r="E374" s="127">
        <v>14.99</v>
      </c>
    </row>
    <row r="375" spans="1:5">
      <c r="A375" s="127" t="s">
        <v>498</v>
      </c>
      <c r="B375" s="127">
        <v>100</v>
      </c>
      <c r="C375" s="127">
        <v>19.7</v>
      </c>
      <c r="D375" s="127">
        <v>11.2</v>
      </c>
      <c r="E375" s="127">
        <v>0.5</v>
      </c>
    </row>
    <row r="376" spans="1:5">
      <c r="A376" s="127" t="s">
        <v>499</v>
      </c>
      <c r="B376" s="127">
        <v>100</v>
      </c>
      <c r="C376" s="127">
        <v>1.21</v>
      </c>
      <c r="D376" s="127">
        <v>0.32</v>
      </c>
      <c r="E376" s="127">
        <v>2.11</v>
      </c>
    </row>
    <row r="377" spans="1:5">
      <c r="A377" s="127" t="s">
        <v>500</v>
      </c>
      <c r="B377" s="127">
        <v>100</v>
      </c>
      <c r="C377" s="127">
        <v>18.7</v>
      </c>
      <c r="D377" s="127">
        <v>16.100000000000001</v>
      </c>
      <c r="E377" s="127">
        <v>0.5</v>
      </c>
    </row>
    <row r="378" spans="1:5">
      <c r="A378" s="127" t="s">
        <v>501</v>
      </c>
      <c r="B378" s="127">
        <v>100</v>
      </c>
      <c r="C378" s="127">
        <v>1.06</v>
      </c>
      <c r="D378" s="127">
        <v>0.2</v>
      </c>
      <c r="E378" s="127">
        <v>13.91</v>
      </c>
    </row>
    <row r="379" spans="1:5">
      <c r="A379" s="127" t="s">
        <v>502</v>
      </c>
      <c r="B379" s="127">
        <v>100</v>
      </c>
      <c r="C379" s="127">
        <v>1.1000000000000001</v>
      </c>
      <c r="D379" s="127">
        <v>0.6</v>
      </c>
      <c r="E379" s="127">
        <v>8</v>
      </c>
    </row>
    <row r="380" spans="1:5">
      <c r="A380" s="127" t="s">
        <v>503</v>
      </c>
      <c r="B380" s="127">
        <v>100</v>
      </c>
      <c r="C380" s="127">
        <v>2.2999999999999998</v>
      </c>
      <c r="D380" s="127">
        <v>0</v>
      </c>
      <c r="E380" s="127">
        <v>58.4</v>
      </c>
    </row>
    <row r="381" spans="1:5">
      <c r="A381" s="127" t="s">
        <v>504</v>
      </c>
      <c r="B381" s="127">
        <v>100</v>
      </c>
      <c r="C381" s="127">
        <v>6.36</v>
      </c>
      <c r="D381" s="127">
        <v>0.5</v>
      </c>
      <c r="E381" s="127">
        <v>30.96</v>
      </c>
    </row>
    <row r="382" spans="1:5">
      <c r="A382" s="127" t="s">
        <v>505</v>
      </c>
      <c r="B382" s="127">
        <v>100</v>
      </c>
      <c r="C382" s="127">
        <v>3.09</v>
      </c>
      <c r="D382" s="127">
        <v>2.1800000000000002</v>
      </c>
      <c r="E382" s="127">
        <v>2.2599999999999998</v>
      </c>
    </row>
    <row r="383" spans="1:5">
      <c r="A383" s="127" t="s">
        <v>506</v>
      </c>
      <c r="B383" s="127">
        <v>100</v>
      </c>
      <c r="C383" s="127">
        <v>0.7</v>
      </c>
      <c r="D383" s="127">
        <v>0</v>
      </c>
      <c r="E383" s="127">
        <v>12</v>
      </c>
    </row>
    <row r="384" spans="1:5">
      <c r="A384" s="127" t="s">
        <v>507</v>
      </c>
      <c r="B384" s="127">
        <v>100</v>
      </c>
      <c r="C384" s="127">
        <v>1.6</v>
      </c>
      <c r="D384" s="127">
        <v>0</v>
      </c>
      <c r="E384" s="127">
        <v>10</v>
      </c>
    </row>
    <row r="385" spans="1:5">
      <c r="A385" s="127" t="s">
        <v>508</v>
      </c>
      <c r="B385" s="127">
        <v>100</v>
      </c>
      <c r="C385" s="127">
        <v>3.4</v>
      </c>
      <c r="D385" s="127">
        <v>0</v>
      </c>
      <c r="E385" s="127">
        <v>21.5</v>
      </c>
    </row>
    <row r="386" spans="1:5">
      <c r="A386" s="127" t="s">
        <v>509</v>
      </c>
      <c r="B386" s="127">
        <v>100</v>
      </c>
      <c r="C386" s="127">
        <v>6.9</v>
      </c>
      <c r="D386" s="127">
        <v>35.700000000000003</v>
      </c>
      <c r="E386" s="127">
        <v>52.4</v>
      </c>
    </row>
    <row r="387" spans="1:5">
      <c r="A387" s="127" t="s">
        <v>510</v>
      </c>
      <c r="B387" s="127">
        <v>100</v>
      </c>
      <c r="C387" s="127">
        <v>2.86</v>
      </c>
      <c r="D387" s="127">
        <v>0.39</v>
      </c>
      <c r="E387" s="127">
        <v>1.43</v>
      </c>
    </row>
    <row r="388" spans="1:5">
      <c r="A388" s="127" t="s">
        <v>511</v>
      </c>
      <c r="B388" s="127">
        <v>100</v>
      </c>
      <c r="C388" s="127">
        <v>17.399999999999999</v>
      </c>
      <c r="D388" s="127">
        <v>32.4</v>
      </c>
      <c r="E388" s="127">
        <v>0.4</v>
      </c>
    </row>
    <row r="389" spans="1:5">
      <c r="A389" s="127" t="s">
        <v>512</v>
      </c>
      <c r="B389" s="127">
        <v>100</v>
      </c>
      <c r="C389" s="127">
        <v>1.5</v>
      </c>
      <c r="D389" s="127">
        <v>0</v>
      </c>
      <c r="E389" s="127">
        <v>3</v>
      </c>
    </row>
    <row r="390" spans="1:5">
      <c r="A390" s="127" t="s">
        <v>513</v>
      </c>
      <c r="B390" s="127">
        <v>100</v>
      </c>
      <c r="C390" s="127">
        <v>7.2</v>
      </c>
      <c r="D390" s="127">
        <v>11.8</v>
      </c>
      <c r="E390" s="127">
        <v>57.6</v>
      </c>
    </row>
    <row r="391" spans="1:5">
      <c r="A391" s="127" t="s">
        <v>514</v>
      </c>
      <c r="B391" s="127">
        <v>100</v>
      </c>
      <c r="C391" s="127">
        <v>18.399999999999999</v>
      </c>
      <c r="D391" s="127">
        <v>1.1000000000000001</v>
      </c>
      <c r="E391" s="127">
        <v>0</v>
      </c>
    </row>
    <row r="392" spans="1:5">
      <c r="A392" s="127" t="s">
        <v>515</v>
      </c>
      <c r="B392" s="127">
        <v>100</v>
      </c>
      <c r="C392" s="127">
        <v>2.6</v>
      </c>
      <c r="D392" s="127">
        <v>9.8000000000000007</v>
      </c>
      <c r="E392" s="127">
        <v>22.3</v>
      </c>
    </row>
    <row r="393" spans="1:5">
      <c r="A393" s="127" t="s">
        <v>516</v>
      </c>
      <c r="B393" s="127">
        <v>100</v>
      </c>
      <c r="C393" s="127">
        <v>6.4</v>
      </c>
      <c r="D393" s="127">
        <v>14.3</v>
      </c>
      <c r="E393" s="127">
        <v>25.6</v>
      </c>
    </row>
    <row r="394" spans="1:5">
      <c r="A394" s="127" t="s">
        <v>517</v>
      </c>
      <c r="B394" s="127">
        <v>100</v>
      </c>
      <c r="C394" s="127">
        <v>3.2</v>
      </c>
      <c r="D394" s="127">
        <v>30.8</v>
      </c>
      <c r="E394" s="127">
        <v>36.200000000000003</v>
      </c>
    </row>
    <row r="395" spans="1:5">
      <c r="A395" s="127" t="s">
        <v>518</v>
      </c>
      <c r="B395" s="127">
        <v>100</v>
      </c>
      <c r="C395" s="127">
        <v>0</v>
      </c>
      <c r="D395" s="127">
        <v>0</v>
      </c>
      <c r="E395" s="127">
        <v>11.3</v>
      </c>
    </row>
    <row r="396" spans="1:5">
      <c r="A396" s="127" t="s">
        <v>519</v>
      </c>
      <c r="B396" s="127">
        <v>100</v>
      </c>
      <c r="C396" s="127">
        <v>8</v>
      </c>
      <c r="D396" s="127">
        <v>14.7</v>
      </c>
      <c r="E396" s="127">
        <v>73.400000000000006</v>
      </c>
    </row>
    <row r="397" spans="1:5">
      <c r="A397" s="127" t="s">
        <v>520</v>
      </c>
      <c r="B397" s="127">
        <v>100</v>
      </c>
      <c r="C397" s="127">
        <v>7.2</v>
      </c>
      <c r="D397" s="127">
        <v>24</v>
      </c>
      <c r="E397" s="127">
        <v>61</v>
      </c>
    </row>
    <row r="398" spans="1:5">
      <c r="A398" s="127" t="s">
        <v>521</v>
      </c>
      <c r="B398" s="127">
        <v>100</v>
      </c>
      <c r="C398" s="127">
        <v>0.26</v>
      </c>
      <c r="D398" s="127">
        <v>0.17</v>
      </c>
      <c r="E398" s="127">
        <v>11.41</v>
      </c>
    </row>
    <row r="399" spans="1:5">
      <c r="A399" s="127" t="s">
        <v>522</v>
      </c>
      <c r="B399" s="127">
        <v>100</v>
      </c>
      <c r="C399" s="127">
        <v>0.28000000000000003</v>
      </c>
      <c r="D399" s="127">
        <v>0.15</v>
      </c>
      <c r="E399" s="127">
        <v>11.2</v>
      </c>
    </row>
    <row r="400" spans="1:5">
      <c r="A400" s="127" t="s">
        <v>523</v>
      </c>
      <c r="B400" s="127">
        <v>100</v>
      </c>
      <c r="C400" s="127">
        <v>0.44</v>
      </c>
      <c r="D400" s="127">
        <v>0.19</v>
      </c>
      <c r="E400" s="127">
        <v>10.81</v>
      </c>
    </row>
    <row r="401" spans="1:5">
      <c r="A401" s="127" t="s">
        <v>524</v>
      </c>
      <c r="B401" s="127">
        <v>100</v>
      </c>
      <c r="C401" s="127">
        <v>0.27</v>
      </c>
      <c r="D401" s="127">
        <v>0.2</v>
      </c>
      <c r="E401" s="127">
        <v>11.76</v>
      </c>
    </row>
    <row r="402" spans="1:5">
      <c r="A402" s="127" t="s">
        <v>525</v>
      </c>
      <c r="B402" s="127">
        <v>100</v>
      </c>
      <c r="C402" s="127">
        <v>3.3</v>
      </c>
      <c r="D402" s="127">
        <v>11.2</v>
      </c>
      <c r="E402" s="127">
        <v>38.9</v>
      </c>
    </row>
    <row r="403" spans="1:5">
      <c r="A403" s="127" t="s">
        <v>526</v>
      </c>
      <c r="B403" s="127">
        <v>100</v>
      </c>
      <c r="C403" s="127">
        <v>16</v>
      </c>
      <c r="D403" s="127">
        <v>12.1</v>
      </c>
      <c r="E403" s="127">
        <v>0</v>
      </c>
    </row>
    <row r="404" spans="1:5">
      <c r="A404" s="127" t="s">
        <v>527</v>
      </c>
      <c r="B404" s="127">
        <v>100</v>
      </c>
      <c r="C404" s="127">
        <v>10.4</v>
      </c>
      <c r="D404" s="127">
        <v>1.6</v>
      </c>
      <c r="E404" s="127">
        <v>70.3</v>
      </c>
    </row>
    <row r="405" spans="1:5">
      <c r="A405" s="127" t="s">
        <v>528</v>
      </c>
      <c r="B405" s="127">
        <v>100</v>
      </c>
      <c r="C405" s="127">
        <v>46</v>
      </c>
      <c r="D405" s="127">
        <v>37.299999999999997</v>
      </c>
      <c r="E405" s="127">
        <v>4.5</v>
      </c>
    </row>
    <row r="406" spans="1:5">
      <c r="A406" s="127" t="s">
        <v>529</v>
      </c>
      <c r="B406" s="127">
        <v>100</v>
      </c>
      <c r="C406" s="127">
        <v>12.56</v>
      </c>
      <c r="D406" s="127">
        <v>9.51</v>
      </c>
      <c r="E406" s="127">
        <v>0.72</v>
      </c>
    </row>
    <row r="407" spans="1:5">
      <c r="A407" s="127" t="s">
        <v>530</v>
      </c>
      <c r="B407" s="127">
        <v>100</v>
      </c>
      <c r="C407" s="127">
        <v>11.9</v>
      </c>
      <c r="D407" s="127">
        <v>13.1</v>
      </c>
      <c r="E407" s="127">
        <v>0.6</v>
      </c>
    </row>
    <row r="408" spans="1:5">
      <c r="A408" s="127" t="s">
        <v>531</v>
      </c>
      <c r="B408" s="127">
        <v>100</v>
      </c>
      <c r="C408" s="127">
        <v>10.9</v>
      </c>
      <c r="D408" s="127">
        <v>0.17</v>
      </c>
      <c r="E408" s="127">
        <v>0.73</v>
      </c>
    </row>
    <row r="409" spans="1:5">
      <c r="A409" s="127" t="s">
        <v>532</v>
      </c>
      <c r="B409" s="127">
        <v>100</v>
      </c>
      <c r="C409" s="127">
        <v>15.86</v>
      </c>
      <c r="D409" s="127">
        <v>26.54</v>
      </c>
      <c r="E409" s="127">
        <v>3.59</v>
      </c>
    </row>
  </sheetData>
  <sheetProtection sheet="1" objects="1" scenarios="1"/>
  <autoFilter ref="A1:E409"/>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9"/>
  <sheetViews>
    <sheetView showGridLines="0" workbookViewId="0">
      <pane ySplit="2" topLeftCell="A3" activePane="bottomLeft" state="frozen"/>
      <selection activeCell="A9" sqref="A9"/>
      <selection pane="bottomLeft" activeCell="C14" sqref="C14"/>
    </sheetView>
  </sheetViews>
  <sheetFormatPr defaultColWidth="10.7109375" defaultRowHeight="15" customHeight="1"/>
  <cols>
    <col min="1" max="1" width="21.28515625" style="187" customWidth="1"/>
    <col min="2" max="2" width="13.28515625" style="196" customWidth="1"/>
    <col min="3" max="3" width="11.140625" style="197" bestFit="1" customWidth="1"/>
    <col min="4" max="4" width="14" style="197" customWidth="1"/>
    <col min="5" max="5" width="15.28515625" style="197" bestFit="1" customWidth="1"/>
    <col min="6" max="6" width="12.7109375" style="185" customWidth="1"/>
    <col min="7" max="7" width="37" style="185" customWidth="1"/>
    <col min="8" max="8" width="15.7109375" style="185" customWidth="1"/>
    <col min="9" max="28" width="15.7109375" style="187" customWidth="1"/>
    <col min="29" max="252" width="10.7109375" style="187"/>
    <col min="253" max="253" width="14" style="187" customWidth="1"/>
    <col min="254" max="254" width="13.140625" style="187" customWidth="1"/>
    <col min="255" max="255" width="13.28515625" style="187" customWidth="1"/>
    <col min="256" max="256" width="11.140625" style="187" bestFit="1" customWidth="1"/>
    <col min="257" max="257" width="12.7109375" style="187" customWidth="1"/>
    <col min="258" max="258" width="19.28515625" style="187" bestFit="1" customWidth="1"/>
    <col min="259" max="259" width="15.28515625" style="187" bestFit="1" customWidth="1"/>
    <col min="260" max="260" width="18.28515625" style="187" bestFit="1" customWidth="1"/>
    <col min="261" max="261" width="13.140625" style="187" bestFit="1" customWidth="1"/>
    <col min="262" max="263" width="12.7109375" style="187" customWidth="1"/>
    <col min="264" max="284" width="15.7109375" style="187" customWidth="1"/>
    <col min="285" max="508" width="10.7109375" style="187"/>
    <col min="509" max="509" width="14" style="187" customWidth="1"/>
    <col min="510" max="510" width="13.140625" style="187" customWidth="1"/>
    <col min="511" max="511" width="13.28515625" style="187" customWidth="1"/>
    <col min="512" max="512" width="11.140625" style="187" bestFit="1" customWidth="1"/>
    <col min="513" max="513" width="12.7109375" style="187" customWidth="1"/>
    <col min="514" max="514" width="19.28515625" style="187" bestFit="1" customWidth="1"/>
    <col min="515" max="515" width="15.28515625" style="187" bestFit="1" customWidth="1"/>
    <col min="516" max="516" width="18.28515625" style="187" bestFit="1" customWidth="1"/>
    <col min="517" max="517" width="13.140625" style="187" bestFit="1" customWidth="1"/>
    <col min="518" max="519" width="12.7109375" style="187" customWidth="1"/>
    <col min="520" max="540" width="15.7109375" style="187" customWidth="1"/>
    <col min="541" max="764" width="10.7109375" style="187"/>
    <col min="765" max="765" width="14" style="187" customWidth="1"/>
    <col min="766" max="766" width="13.140625" style="187" customWidth="1"/>
    <col min="767" max="767" width="13.28515625" style="187" customWidth="1"/>
    <col min="768" max="768" width="11.140625" style="187" bestFit="1" customWidth="1"/>
    <col min="769" max="769" width="12.7109375" style="187" customWidth="1"/>
    <col min="770" max="770" width="19.28515625" style="187" bestFit="1" customWidth="1"/>
    <col min="771" max="771" width="15.28515625" style="187" bestFit="1" customWidth="1"/>
    <col min="772" max="772" width="18.28515625" style="187" bestFit="1" customWidth="1"/>
    <col min="773" max="773" width="13.140625" style="187" bestFit="1" customWidth="1"/>
    <col min="774" max="775" width="12.7109375" style="187" customWidth="1"/>
    <col min="776" max="796" width="15.7109375" style="187" customWidth="1"/>
    <col min="797" max="1020" width="10.7109375" style="187"/>
    <col min="1021" max="1021" width="14" style="187" customWidth="1"/>
    <col min="1022" max="1022" width="13.140625" style="187" customWidth="1"/>
    <col min="1023" max="1023" width="13.28515625" style="187" customWidth="1"/>
    <col min="1024" max="1024" width="11.140625" style="187" bestFit="1" customWidth="1"/>
    <col min="1025" max="1025" width="12.7109375" style="187" customWidth="1"/>
    <col min="1026" max="1026" width="19.28515625" style="187" bestFit="1" customWidth="1"/>
    <col min="1027" max="1027" width="15.28515625" style="187" bestFit="1" customWidth="1"/>
    <col min="1028" max="1028" width="18.28515625" style="187" bestFit="1" customWidth="1"/>
    <col min="1029" max="1029" width="13.140625" style="187" bestFit="1" customWidth="1"/>
    <col min="1030" max="1031" width="12.7109375" style="187" customWidth="1"/>
    <col min="1032" max="1052" width="15.7109375" style="187" customWidth="1"/>
    <col min="1053" max="1276" width="10.7109375" style="187"/>
    <col min="1277" max="1277" width="14" style="187" customWidth="1"/>
    <col min="1278" max="1278" width="13.140625" style="187" customWidth="1"/>
    <col min="1279" max="1279" width="13.28515625" style="187" customWidth="1"/>
    <col min="1280" max="1280" width="11.140625" style="187" bestFit="1" customWidth="1"/>
    <col min="1281" max="1281" width="12.7109375" style="187" customWidth="1"/>
    <col min="1282" max="1282" width="19.28515625" style="187" bestFit="1" customWidth="1"/>
    <col min="1283" max="1283" width="15.28515625" style="187" bestFit="1" customWidth="1"/>
    <col min="1284" max="1284" width="18.28515625" style="187" bestFit="1" customWidth="1"/>
    <col min="1285" max="1285" width="13.140625" style="187" bestFit="1" customWidth="1"/>
    <col min="1286" max="1287" width="12.7109375" style="187" customWidth="1"/>
    <col min="1288" max="1308" width="15.7109375" style="187" customWidth="1"/>
    <col min="1309" max="1532" width="10.7109375" style="187"/>
    <col min="1533" max="1533" width="14" style="187" customWidth="1"/>
    <col min="1534" max="1534" width="13.140625" style="187" customWidth="1"/>
    <col min="1535" max="1535" width="13.28515625" style="187" customWidth="1"/>
    <col min="1536" max="1536" width="11.140625" style="187" bestFit="1" customWidth="1"/>
    <col min="1537" max="1537" width="12.7109375" style="187" customWidth="1"/>
    <col min="1538" max="1538" width="19.28515625" style="187" bestFit="1" customWidth="1"/>
    <col min="1539" max="1539" width="15.28515625" style="187" bestFit="1" customWidth="1"/>
    <col min="1540" max="1540" width="18.28515625" style="187" bestFit="1" customWidth="1"/>
    <col min="1541" max="1541" width="13.140625" style="187" bestFit="1" customWidth="1"/>
    <col min="1542" max="1543" width="12.7109375" style="187" customWidth="1"/>
    <col min="1544" max="1564" width="15.7109375" style="187" customWidth="1"/>
    <col min="1565" max="1788" width="10.7109375" style="187"/>
    <col min="1789" max="1789" width="14" style="187" customWidth="1"/>
    <col min="1790" max="1790" width="13.140625" style="187" customWidth="1"/>
    <col min="1791" max="1791" width="13.28515625" style="187" customWidth="1"/>
    <col min="1792" max="1792" width="11.140625" style="187" bestFit="1" customWidth="1"/>
    <col min="1793" max="1793" width="12.7109375" style="187" customWidth="1"/>
    <col min="1794" max="1794" width="19.28515625" style="187" bestFit="1" customWidth="1"/>
    <col min="1795" max="1795" width="15.28515625" style="187" bestFit="1" customWidth="1"/>
    <col min="1796" max="1796" width="18.28515625" style="187" bestFit="1" customWidth="1"/>
    <col min="1797" max="1797" width="13.140625" style="187" bestFit="1" customWidth="1"/>
    <col min="1798" max="1799" width="12.7109375" style="187" customWidth="1"/>
    <col min="1800" max="1820" width="15.7109375" style="187" customWidth="1"/>
    <col min="1821" max="2044" width="10.7109375" style="187"/>
    <col min="2045" max="2045" width="14" style="187" customWidth="1"/>
    <col min="2046" max="2046" width="13.140625" style="187" customWidth="1"/>
    <col min="2047" max="2047" width="13.28515625" style="187" customWidth="1"/>
    <col min="2048" max="2048" width="11.140625" style="187" bestFit="1" customWidth="1"/>
    <col min="2049" max="2049" width="12.7109375" style="187" customWidth="1"/>
    <col min="2050" max="2050" width="19.28515625" style="187" bestFit="1" customWidth="1"/>
    <col min="2051" max="2051" width="15.28515625" style="187" bestFit="1" customWidth="1"/>
    <col min="2052" max="2052" width="18.28515625" style="187" bestFit="1" customWidth="1"/>
    <col min="2053" max="2053" width="13.140625" style="187" bestFit="1" customWidth="1"/>
    <col min="2054" max="2055" width="12.7109375" style="187" customWidth="1"/>
    <col min="2056" max="2076" width="15.7109375" style="187" customWidth="1"/>
    <col min="2077" max="2300" width="10.7109375" style="187"/>
    <col min="2301" max="2301" width="14" style="187" customWidth="1"/>
    <col min="2302" max="2302" width="13.140625" style="187" customWidth="1"/>
    <col min="2303" max="2303" width="13.28515625" style="187" customWidth="1"/>
    <col min="2304" max="2304" width="11.140625" style="187" bestFit="1" customWidth="1"/>
    <col min="2305" max="2305" width="12.7109375" style="187" customWidth="1"/>
    <col min="2306" max="2306" width="19.28515625" style="187" bestFit="1" customWidth="1"/>
    <col min="2307" max="2307" width="15.28515625" style="187" bestFit="1" customWidth="1"/>
    <col min="2308" max="2308" width="18.28515625" style="187" bestFit="1" customWidth="1"/>
    <col min="2309" max="2309" width="13.140625" style="187" bestFit="1" customWidth="1"/>
    <col min="2310" max="2311" width="12.7109375" style="187" customWidth="1"/>
    <col min="2312" max="2332" width="15.7109375" style="187" customWidth="1"/>
    <col min="2333" max="2556" width="10.7109375" style="187"/>
    <col min="2557" max="2557" width="14" style="187" customWidth="1"/>
    <col min="2558" max="2558" width="13.140625" style="187" customWidth="1"/>
    <col min="2559" max="2559" width="13.28515625" style="187" customWidth="1"/>
    <col min="2560" max="2560" width="11.140625" style="187" bestFit="1" customWidth="1"/>
    <col min="2561" max="2561" width="12.7109375" style="187" customWidth="1"/>
    <col min="2562" max="2562" width="19.28515625" style="187" bestFit="1" customWidth="1"/>
    <col min="2563" max="2563" width="15.28515625" style="187" bestFit="1" customWidth="1"/>
    <col min="2564" max="2564" width="18.28515625" style="187" bestFit="1" customWidth="1"/>
    <col min="2565" max="2565" width="13.140625" style="187" bestFit="1" customWidth="1"/>
    <col min="2566" max="2567" width="12.7109375" style="187" customWidth="1"/>
    <col min="2568" max="2588" width="15.7109375" style="187" customWidth="1"/>
    <col min="2589" max="2812" width="10.7109375" style="187"/>
    <col min="2813" max="2813" width="14" style="187" customWidth="1"/>
    <col min="2814" max="2814" width="13.140625" style="187" customWidth="1"/>
    <col min="2815" max="2815" width="13.28515625" style="187" customWidth="1"/>
    <col min="2816" max="2816" width="11.140625" style="187" bestFit="1" customWidth="1"/>
    <col min="2817" max="2817" width="12.7109375" style="187" customWidth="1"/>
    <col min="2818" max="2818" width="19.28515625" style="187" bestFit="1" customWidth="1"/>
    <col min="2819" max="2819" width="15.28515625" style="187" bestFit="1" customWidth="1"/>
    <col min="2820" max="2820" width="18.28515625" style="187" bestFit="1" customWidth="1"/>
    <col min="2821" max="2821" width="13.140625" style="187" bestFit="1" customWidth="1"/>
    <col min="2822" max="2823" width="12.7109375" style="187" customWidth="1"/>
    <col min="2824" max="2844" width="15.7109375" style="187" customWidth="1"/>
    <col min="2845" max="3068" width="10.7109375" style="187"/>
    <col min="3069" max="3069" width="14" style="187" customWidth="1"/>
    <col min="3070" max="3070" width="13.140625" style="187" customWidth="1"/>
    <col min="3071" max="3071" width="13.28515625" style="187" customWidth="1"/>
    <col min="3072" max="3072" width="11.140625" style="187" bestFit="1" customWidth="1"/>
    <col min="3073" max="3073" width="12.7109375" style="187" customWidth="1"/>
    <col min="3074" max="3074" width="19.28515625" style="187" bestFit="1" customWidth="1"/>
    <col min="3075" max="3075" width="15.28515625" style="187" bestFit="1" customWidth="1"/>
    <col min="3076" max="3076" width="18.28515625" style="187" bestFit="1" customWidth="1"/>
    <col min="3077" max="3077" width="13.140625" style="187" bestFit="1" customWidth="1"/>
    <col min="3078" max="3079" width="12.7109375" style="187" customWidth="1"/>
    <col min="3080" max="3100" width="15.7109375" style="187" customWidth="1"/>
    <col min="3101" max="3324" width="10.7109375" style="187"/>
    <col min="3325" max="3325" width="14" style="187" customWidth="1"/>
    <col min="3326" max="3326" width="13.140625" style="187" customWidth="1"/>
    <col min="3327" max="3327" width="13.28515625" style="187" customWidth="1"/>
    <col min="3328" max="3328" width="11.140625" style="187" bestFit="1" customWidth="1"/>
    <col min="3329" max="3329" width="12.7109375" style="187" customWidth="1"/>
    <col min="3330" max="3330" width="19.28515625" style="187" bestFit="1" customWidth="1"/>
    <col min="3331" max="3331" width="15.28515625" style="187" bestFit="1" customWidth="1"/>
    <col min="3332" max="3332" width="18.28515625" style="187" bestFit="1" customWidth="1"/>
    <col min="3333" max="3333" width="13.140625" style="187" bestFit="1" customWidth="1"/>
    <col min="3334" max="3335" width="12.7109375" style="187" customWidth="1"/>
    <col min="3336" max="3356" width="15.7109375" style="187" customWidth="1"/>
    <col min="3357" max="3580" width="10.7109375" style="187"/>
    <col min="3581" max="3581" width="14" style="187" customWidth="1"/>
    <col min="3582" max="3582" width="13.140625" style="187" customWidth="1"/>
    <col min="3583" max="3583" width="13.28515625" style="187" customWidth="1"/>
    <col min="3584" max="3584" width="11.140625" style="187" bestFit="1" customWidth="1"/>
    <col min="3585" max="3585" width="12.7109375" style="187" customWidth="1"/>
    <col min="3586" max="3586" width="19.28515625" style="187" bestFit="1" customWidth="1"/>
    <col min="3587" max="3587" width="15.28515625" style="187" bestFit="1" customWidth="1"/>
    <col min="3588" max="3588" width="18.28515625" style="187" bestFit="1" customWidth="1"/>
    <col min="3589" max="3589" width="13.140625" style="187" bestFit="1" customWidth="1"/>
    <col min="3590" max="3591" width="12.7109375" style="187" customWidth="1"/>
    <col min="3592" max="3612" width="15.7109375" style="187" customWidth="1"/>
    <col min="3613" max="3836" width="10.7109375" style="187"/>
    <col min="3837" max="3837" width="14" style="187" customWidth="1"/>
    <col min="3838" max="3838" width="13.140625" style="187" customWidth="1"/>
    <col min="3839" max="3839" width="13.28515625" style="187" customWidth="1"/>
    <col min="3840" max="3840" width="11.140625" style="187" bestFit="1" customWidth="1"/>
    <col min="3841" max="3841" width="12.7109375" style="187" customWidth="1"/>
    <col min="3842" max="3842" width="19.28515625" style="187" bestFit="1" customWidth="1"/>
    <col min="3843" max="3843" width="15.28515625" style="187" bestFit="1" customWidth="1"/>
    <col min="3844" max="3844" width="18.28515625" style="187" bestFit="1" customWidth="1"/>
    <col min="3845" max="3845" width="13.140625" style="187" bestFit="1" customWidth="1"/>
    <col min="3846" max="3847" width="12.7109375" style="187" customWidth="1"/>
    <col min="3848" max="3868" width="15.7109375" style="187" customWidth="1"/>
    <col min="3869" max="4092" width="10.7109375" style="187"/>
    <col min="4093" max="4093" width="14" style="187" customWidth="1"/>
    <col min="4094" max="4094" width="13.140625" style="187" customWidth="1"/>
    <col min="4095" max="4095" width="13.28515625" style="187" customWidth="1"/>
    <col min="4096" max="4096" width="11.140625" style="187" bestFit="1" customWidth="1"/>
    <col min="4097" max="4097" width="12.7109375" style="187" customWidth="1"/>
    <col min="4098" max="4098" width="19.28515625" style="187" bestFit="1" customWidth="1"/>
    <col min="4099" max="4099" width="15.28515625" style="187" bestFit="1" customWidth="1"/>
    <col min="4100" max="4100" width="18.28515625" style="187" bestFit="1" customWidth="1"/>
    <col min="4101" max="4101" width="13.140625" style="187" bestFit="1" customWidth="1"/>
    <col min="4102" max="4103" width="12.7109375" style="187" customWidth="1"/>
    <col min="4104" max="4124" width="15.7109375" style="187" customWidth="1"/>
    <col min="4125" max="4348" width="10.7109375" style="187"/>
    <col min="4349" max="4349" width="14" style="187" customWidth="1"/>
    <col min="4350" max="4350" width="13.140625" style="187" customWidth="1"/>
    <col min="4351" max="4351" width="13.28515625" style="187" customWidth="1"/>
    <col min="4352" max="4352" width="11.140625" style="187" bestFit="1" customWidth="1"/>
    <col min="4353" max="4353" width="12.7109375" style="187" customWidth="1"/>
    <col min="4354" max="4354" width="19.28515625" style="187" bestFit="1" customWidth="1"/>
    <col min="4355" max="4355" width="15.28515625" style="187" bestFit="1" customWidth="1"/>
    <col min="4356" max="4356" width="18.28515625" style="187" bestFit="1" customWidth="1"/>
    <col min="4357" max="4357" width="13.140625" style="187" bestFit="1" customWidth="1"/>
    <col min="4358" max="4359" width="12.7109375" style="187" customWidth="1"/>
    <col min="4360" max="4380" width="15.7109375" style="187" customWidth="1"/>
    <col min="4381" max="4604" width="10.7109375" style="187"/>
    <col min="4605" max="4605" width="14" style="187" customWidth="1"/>
    <col min="4606" max="4606" width="13.140625" style="187" customWidth="1"/>
    <col min="4607" max="4607" width="13.28515625" style="187" customWidth="1"/>
    <col min="4608" max="4608" width="11.140625" style="187" bestFit="1" customWidth="1"/>
    <col min="4609" max="4609" width="12.7109375" style="187" customWidth="1"/>
    <col min="4610" max="4610" width="19.28515625" style="187" bestFit="1" customWidth="1"/>
    <col min="4611" max="4611" width="15.28515625" style="187" bestFit="1" customWidth="1"/>
    <col min="4612" max="4612" width="18.28515625" style="187" bestFit="1" customWidth="1"/>
    <col min="4613" max="4613" width="13.140625" style="187" bestFit="1" customWidth="1"/>
    <col min="4614" max="4615" width="12.7109375" style="187" customWidth="1"/>
    <col min="4616" max="4636" width="15.7109375" style="187" customWidth="1"/>
    <col min="4637" max="4860" width="10.7109375" style="187"/>
    <col min="4861" max="4861" width="14" style="187" customWidth="1"/>
    <col min="4862" max="4862" width="13.140625" style="187" customWidth="1"/>
    <col min="4863" max="4863" width="13.28515625" style="187" customWidth="1"/>
    <col min="4864" max="4864" width="11.140625" style="187" bestFit="1" customWidth="1"/>
    <col min="4865" max="4865" width="12.7109375" style="187" customWidth="1"/>
    <col min="4866" max="4866" width="19.28515625" style="187" bestFit="1" customWidth="1"/>
    <col min="4867" max="4867" width="15.28515625" style="187" bestFit="1" customWidth="1"/>
    <col min="4868" max="4868" width="18.28515625" style="187" bestFit="1" customWidth="1"/>
    <col min="4869" max="4869" width="13.140625" style="187" bestFit="1" customWidth="1"/>
    <col min="4870" max="4871" width="12.7109375" style="187" customWidth="1"/>
    <col min="4872" max="4892" width="15.7109375" style="187" customWidth="1"/>
    <col min="4893" max="5116" width="10.7109375" style="187"/>
    <col min="5117" max="5117" width="14" style="187" customWidth="1"/>
    <col min="5118" max="5118" width="13.140625" style="187" customWidth="1"/>
    <col min="5119" max="5119" width="13.28515625" style="187" customWidth="1"/>
    <col min="5120" max="5120" width="11.140625" style="187" bestFit="1" customWidth="1"/>
    <col min="5121" max="5121" width="12.7109375" style="187" customWidth="1"/>
    <col min="5122" max="5122" width="19.28515625" style="187" bestFit="1" customWidth="1"/>
    <col min="5123" max="5123" width="15.28515625" style="187" bestFit="1" customWidth="1"/>
    <col min="5124" max="5124" width="18.28515625" style="187" bestFit="1" customWidth="1"/>
    <col min="5125" max="5125" width="13.140625" style="187" bestFit="1" customWidth="1"/>
    <col min="5126" max="5127" width="12.7109375" style="187" customWidth="1"/>
    <col min="5128" max="5148" width="15.7109375" style="187" customWidth="1"/>
    <col min="5149" max="5372" width="10.7109375" style="187"/>
    <col min="5373" max="5373" width="14" style="187" customWidth="1"/>
    <col min="5374" max="5374" width="13.140625" style="187" customWidth="1"/>
    <col min="5375" max="5375" width="13.28515625" style="187" customWidth="1"/>
    <col min="5376" max="5376" width="11.140625" style="187" bestFit="1" customWidth="1"/>
    <col min="5377" max="5377" width="12.7109375" style="187" customWidth="1"/>
    <col min="5378" max="5378" width="19.28515625" style="187" bestFit="1" customWidth="1"/>
    <col min="5379" max="5379" width="15.28515625" style="187" bestFit="1" customWidth="1"/>
    <col min="5380" max="5380" width="18.28515625" style="187" bestFit="1" customWidth="1"/>
    <col min="5381" max="5381" width="13.140625" style="187" bestFit="1" customWidth="1"/>
    <col min="5382" max="5383" width="12.7109375" style="187" customWidth="1"/>
    <col min="5384" max="5404" width="15.7109375" style="187" customWidth="1"/>
    <col min="5405" max="5628" width="10.7109375" style="187"/>
    <col min="5629" max="5629" width="14" style="187" customWidth="1"/>
    <col min="5630" max="5630" width="13.140625" style="187" customWidth="1"/>
    <col min="5631" max="5631" width="13.28515625" style="187" customWidth="1"/>
    <col min="5632" max="5632" width="11.140625" style="187" bestFit="1" customWidth="1"/>
    <col min="5633" max="5633" width="12.7109375" style="187" customWidth="1"/>
    <col min="5634" max="5634" width="19.28515625" style="187" bestFit="1" customWidth="1"/>
    <col min="5635" max="5635" width="15.28515625" style="187" bestFit="1" customWidth="1"/>
    <col min="5636" max="5636" width="18.28515625" style="187" bestFit="1" customWidth="1"/>
    <col min="5637" max="5637" width="13.140625" style="187" bestFit="1" customWidth="1"/>
    <col min="5638" max="5639" width="12.7109375" style="187" customWidth="1"/>
    <col min="5640" max="5660" width="15.7109375" style="187" customWidth="1"/>
    <col min="5661" max="5884" width="10.7109375" style="187"/>
    <col min="5885" max="5885" width="14" style="187" customWidth="1"/>
    <col min="5886" max="5886" width="13.140625" style="187" customWidth="1"/>
    <col min="5887" max="5887" width="13.28515625" style="187" customWidth="1"/>
    <col min="5888" max="5888" width="11.140625" style="187" bestFit="1" customWidth="1"/>
    <col min="5889" max="5889" width="12.7109375" style="187" customWidth="1"/>
    <col min="5890" max="5890" width="19.28515625" style="187" bestFit="1" customWidth="1"/>
    <col min="5891" max="5891" width="15.28515625" style="187" bestFit="1" customWidth="1"/>
    <col min="5892" max="5892" width="18.28515625" style="187" bestFit="1" customWidth="1"/>
    <col min="5893" max="5893" width="13.140625" style="187" bestFit="1" customWidth="1"/>
    <col min="5894" max="5895" width="12.7109375" style="187" customWidth="1"/>
    <col min="5896" max="5916" width="15.7109375" style="187" customWidth="1"/>
    <col min="5917" max="6140" width="10.7109375" style="187"/>
    <col min="6141" max="6141" width="14" style="187" customWidth="1"/>
    <col min="6142" max="6142" width="13.140625" style="187" customWidth="1"/>
    <col min="6143" max="6143" width="13.28515625" style="187" customWidth="1"/>
    <col min="6144" max="6144" width="11.140625" style="187" bestFit="1" customWidth="1"/>
    <col min="6145" max="6145" width="12.7109375" style="187" customWidth="1"/>
    <col min="6146" max="6146" width="19.28515625" style="187" bestFit="1" customWidth="1"/>
    <col min="6147" max="6147" width="15.28515625" style="187" bestFit="1" customWidth="1"/>
    <col min="6148" max="6148" width="18.28515625" style="187" bestFit="1" customWidth="1"/>
    <col min="6149" max="6149" width="13.140625" style="187" bestFit="1" customWidth="1"/>
    <col min="6150" max="6151" width="12.7109375" style="187" customWidth="1"/>
    <col min="6152" max="6172" width="15.7109375" style="187" customWidth="1"/>
    <col min="6173" max="6396" width="10.7109375" style="187"/>
    <col min="6397" max="6397" width="14" style="187" customWidth="1"/>
    <col min="6398" max="6398" width="13.140625" style="187" customWidth="1"/>
    <col min="6399" max="6399" width="13.28515625" style="187" customWidth="1"/>
    <col min="6400" max="6400" width="11.140625" style="187" bestFit="1" customWidth="1"/>
    <col min="6401" max="6401" width="12.7109375" style="187" customWidth="1"/>
    <col min="6402" max="6402" width="19.28515625" style="187" bestFit="1" customWidth="1"/>
    <col min="6403" max="6403" width="15.28515625" style="187" bestFit="1" customWidth="1"/>
    <col min="6404" max="6404" width="18.28515625" style="187" bestFit="1" customWidth="1"/>
    <col min="6405" max="6405" width="13.140625" style="187" bestFit="1" customWidth="1"/>
    <col min="6406" max="6407" width="12.7109375" style="187" customWidth="1"/>
    <col min="6408" max="6428" width="15.7109375" style="187" customWidth="1"/>
    <col min="6429" max="6652" width="10.7109375" style="187"/>
    <col min="6653" max="6653" width="14" style="187" customWidth="1"/>
    <col min="6654" max="6654" width="13.140625" style="187" customWidth="1"/>
    <col min="6655" max="6655" width="13.28515625" style="187" customWidth="1"/>
    <col min="6656" max="6656" width="11.140625" style="187" bestFit="1" customWidth="1"/>
    <col min="6657" max="6657" width="12.7109375" style="187" customWidth="1"/>
    <col min="6658" max="6658" width="19.28515625" style="187" bestFit="1" customWidth="1"/>
    <col min="6659" max="6659" width="15.28515625" style="187" bestFit="1" customWidth="1"/>
    <col min="6660" max="6660" width="18.28515625" style="187" bestFit="1" customWidth="1"/>
    <col min="6661" max="6661" width="13.140625" style="187" bestFit="1" customWidth="1"/>
    <col min="6662" max="6663" width="12.7109375" style="187" customWidth="1"/>
    <col min="6664" max="6684" width="15.7109375" style="187" customWidth="1"/>
    <col min="6685" max="6908" width="10.7109375" style="187"/>
    <col min="6909" max="6909" width="14" style="187" customWidth="1"/>
    <col min="6910" max="6910" width="13.140625" style="187" customWidth="1"/>
    <col min="6911" max="6911" width="13.28515625" style="187" customWidth="1"/>
    <col min="6912" max="6912" width="11.140625" style="187" bestFit="1" customWidth="1"/>
    <col min="6913" max="6913" width="12.7109375" style="187" customWidth="1"/>
    <col min="6914" max="6914" width="19.28515625" style="187" bestFit="1" customWidth="1"/>
    <col min="6915" max="6915" width="15.28515625" style="187" bestFit="1" customWidth="1"/>
    <col min="6916" max="6916" width="18.28515625" style="187" bestFit="1" customWidth="1"/>
    <col min="6917" max="6917" width="13.140625" style="187" bestFit="1" customWidth="1"/>
    <col min="6918" max="6919" width="12.7109375" style="187" customWidth="1"/>
    <col min="6920" max="6940" width="15.7109375" style="187" customWidth="1"/>
    <col min="6941" max="7164" width="10.7109375" style="187"/>
    <col min="7165" max="7165" width="14" style="187" customWidth="1"/>
    <col min="7166" max="7166" width="13.140625" style="187" customWidth="1"/>
    <col min="7167" max="7167" width="13.28515625" style="187" customWidth="1"/>
    <col min="7168" max="7168" width="11.140625" style="187" bestFit="1" customWidth="1"/>
    <col min="7169" max="7169" width="12.7109375" style="187" customWidth="1"/>
    <col min="7170" max="7170" width="19.28515625" style="187" bestFit="1" customWidth="1"/>
    <col min="7171" max="7171" width="15.28515625" style="187" bestFit="1" customWidth="1"/>
    <col min="7172" max="7172" width="18.28515625" style="187" bestFit="1" customWidth="1"/>
    <col min="7173" max="7173" width="13.140625" style="187" bestFit="1" customWidth="1"/>
    <col min="7174" max="7175" width="12.7109375" style="187" customWidth="1"/>
    <col min="7176" max="7196" width="15.7109375" style="187" customWidth="1"/>
    <col min="7197" max="7420" width="10.7109375" style="187"/>
    <col min="7421" max="7421" width="14" style="187" customWidth="1"/>
    <col min="7422" max="7422" width="13.140625" style="187" customWidth="1"/>
    <col min="7423" max="7423" width="13.28515625" style="187" customWidth="1"/>
    <col min="7424" max="7424" width="11.140625" style="187" bestFit="1" customWidth="1"/>
    <col min="7425" max="7425" width="12.7109375" style="187" customWidth="1"/>
    <col min="7426" max="7426" width="19.28515625" style="187" bestFit="1" customWidth="1"/>
    <col min="7427" max="7427" width="15.28515625" style="187" bestFit="1" customWidth="1"/>
    <col min="7428" max="7428" width="18.28515625" style="187" bestFit="1" customWidth="1"/>
    <col min="7429" max="7429" width="13.140625" style="187" bestFit="1" customWidth="1"/>
    <col min="7430" max="7431" width="12.7109375" style="187" customWidth="1"/>
    <col min="7432" max="7452" width="15.7109375" style="187" customWidth="1"/>
    <col min="7453" max="7676" width="10.7109375" style="187"/>
    <col min="7677" max="7677" width="14" style="187" customWidth="1"/>
    <col min="7678" max="7678" width="13.140625" style="187" customWidth="1"/>
    <col min="7679" max="7679" width="13.28515625" style="187" customWidth="1"/>
    <col min="7680" max="7680" width="11.140625" style="187" bestFit="1" customWidth="1"/>
    <col min="7681" max="7681" width="12.7109375" style="187" customWidth="1"/>
    <col min="7682" max="7682" width="19.28515625" style="187" bestFit="1" customWidth="1"/>
    <col min="7683" max="7683" width="15.28515625" style="187" bestFit="1" customWidth="1"/>
    <col min="7684" max="7684" width="18.28515625" style="187" bestFit="1" customWidth="1"/>
    <col min="7685" max="7685" width="13.140625" style="187" bestFit="1" customWidth="1"/>
    <col min="7686" max="7687" width="12.7109375" style="187" customWidth="1"/>
    <col min="7688" max="7708" width="15.7109375" style="187" customWidth="1"/>
    <col min="7709" max="7932" width="10.7109375" style="187"/>
    <col min="7933" max="7933" width="14" style="187" customWidth="1"/>
    <col min="7934" max="7934" width="13.140625" style="187" customWidth="1"/>
    <col min="7935" max="7935" width="13.28515625" style="187" customWidth="1"/>
    <col min="7936" max="7936" width="11.140625" style="187" bestFit="1" customWidth="1"/>
    <col min="7937" max="7937" width="12.7109375" style="187" customWidth="1"/>
    <col min="7938" max="7938" width="19.28515625" style="187" bestFit="1" customWidth="1"/>
    <col min="7939" max="7939" width="15.28515625" style="187" bestFit="1" customWidth="1"/>
    <col min="7940" max="7940" width="18.28515625" style="187" bestFit="1" customWidth="1"/>
    <col min="7941" max="7941" width="13.140625" style="187" bestFit="1" customWidth="1"/>
    <col min="7942" max="7943" width="12.7109375" style="187" customWidth="1"/>
    <col min="7944" max="7964" width="15.7109375" style="187" customWidth="1"/>
    <col min="7965" max="8188" width="10.7109375" style="187"/>
    <col min="8189" max="8189" width="14" style="187" customWidth="1"/>
    <col min="8190" max="8190" width="13.140625" style="187" customWidth="1"/>
    <col min="8191" max="8191" width="13.28515625" style="187" customWidth="1"/>
    <col min="8192" max="8192" width="11.140625" style="187" bestFit="1" customWidth="1"/>
    <col min="8193" max="8193" width="12.7109375" style="187" customWidth="1"/>
    <col min="8194" max="8194" width="19.28515625" style="187" bestFit="1" customWidth="1"/>
    <col min="8195" max="8195" width="15.28515625" style="187" bestFit="1" customWidth="1"/>
    <col min="8196" max="8196" width="18.28515625" style="187" bestFit="1" customWidth="1"/>
    <col min="8197" max="8197" width="13.140625" style="187" bestFit="1" customWidth="1"/>
    <col min="8198" max="8199" width="12.7109375" style="187" customWidth="1"/>
    <col min="8200" max="8220" width="15.7109375" style="187" customWidth="1"/>
    <col min="8221" max="8444" width="10.7109375" style="187"/>
    <col min="8445" max="8445" width="14" style="187" customWidth="1"/>
    <col min="8446" max="8446" width="13.140625" style="187" customWidth="1"/>
    <col min="8447" max="8447" width="13.28515625" style="187" customWidth="1"/>
    <col min="8448" max="8448" width="11.140625" style="187" bestFit="1" customWidth="1"/>
    <col min="8449" max="8449" width="12.7109375" style="187" customWidth="1"/>
    <col min="8450" max="8450" width="19.28515625" style="187" bestFit="1" customWidth="1"/>
    <col min="8451" max="8451" width="15.28515625" style="187" bestFit="1" customWidth="1"/>
    <col min="8452" max="8452" width="18.28515625" style="187" bestFit="1" customWidth="1"/>
    <col min="8453" max="8453" width="13.140625" style="187" bestFit="1" customWidth="1"/>
    <col min="8454" max="8455" width="12.7109375" style="187" customWidth="1"/>
    <col min="8456" max="8476" width="15.7109375" style="187" customWidth="1"/>
    <col min="8477" max="8700" width="10.7109375" style="187"/>
    <col min="8701" max="8701" width="14" style="187" customWidth="1"/>
    <col min="8702" max="8702" width="13.140625" style="187" customWidth="1"/>
    <col min="8703" max="8703" width="13.28515625" style="187" customWidth="1"/>
    <col min="8704" max="8704" width="11.140625" style="187" bestFit="1" customWidth="1"/>
    <col min="8705" max="8705" width="12.7109375" style="187" customWidth="1"/>
    <col min="8706" max="8706" width="19.28515625" style="187" bestFit="1" customWidth="1"/>
    <col min="8707" max="8707" width="15.28515625" style="187" bestFit="1" customWidth="1"/>
    <col min="8708" max="8708" width="18.28515625" style="187" bestFit="1" customWidth="1"/>
    <col min="8709" max="8709" width="13.140625" style="187" bestFit="1" customWidth="1"/>
    <col min="8710" max="8711" width="12.7109375" style="187" customWidth="1"/>
    <col min="8712" max="8732" width="15.7109375" style="187" customWidth="1"/>
    <col min="8733" max="8956" width="10.7109375" style="187"/>
    <col min="8957" max="8957" width="14" style="187" customWidth="1"/>
    <col min="8958" max="8958" width="13.140625" style="187" customWidth="1"/>
    <col min="8959" max="8959" width="13.28515625" style="187" customWidth="1"/>
    <col min="8960" max="8960" width="11.140625" style="187" bestFit="1" customWidth="1"/>
    <col min="8961" max="8961" width="12.7109375" style="187" customWidth="1"/>
    <col min="8962" max="8962" width="19.28515625" style="187" bestFit="1" customWidth="1"/>
    <col min="8963" max="8963" width="15.28515625" style="187" bestFit="1" customWidth="1"/>
    <col min="8964" max="8964" width="18.28515625" style="187" bestFit="1" customWidth="1"/>
    <col min="8965" max="8965" width="13.140625" style="187" bestFit="1" customWidth="1"/>
    <col min="8966" max="8967" width="12.7109375" style="187" customWidth="1"/>
    <col min="8968" max="8988" width="15.7109375" style="187" customWidth="1"/>
    <col min="8989" max="9212" width="10.7109375" style="187"/>
    <col min="9213" max="9213" width="14" style="187" customWidth="1"/>
    <col min="9214" max="9214" width="13.140625" style="187" customWidth="1"/>
    <col min="9215" max="9215" width="13.28515625" style="187" customWidth="1"/>
    <col min="9216" max="9216" width="11.140625" style="187" bestFit="1" customWidth="1"/>
    <col min="9217" max="9217" width="12.7109375" style="187" customWidth="1"/>
    <col min="9218" max="9218" width="19.28515625" style="187" bestFit="1" customWidth="1"/>
    <col min="9219" max="9219" width="15.28515625" style="187" bestFit="1" customWidth="1"/>
    <col min="9220" max="9220" width="18.28515625" style="187" bestFit="1" customWidth="1"/>
    <col min="9221" max="9221" width="13.140625" style="187" bestFit="1" customWidth="1"/>
    <col min="9222" max="9223" width="12.7109375" style="187" customWidth="1"/>
    <col min="9224" max="9244" width="15.7109375" style="187" customWidth="1"/>
    <col min="9245" max="9468" width="10.7109375" style="187"/>
    <col min="9469" max="9469" width="14" style="187" customWidth="1"/>
    <col min="9470" max="9470" width="13.140625" style="187" customWidth="1"/>
    <col min="9471" max="9471" width="13.28515625" style="187" customWidth="1"/>
    <col min="9472" max="9472" width="11.140625" style="187" bestFit="1" customWidth="1"/>
    <col min="9473" max="9473" width="12.7109375" style="187" customWidth="1"/>
    <col min="9474" max="9474" width="19.28515625" style="187" bestFit="1" customWidth="1"/>
    <col min="9475" max="9475" width="15.28515625" style="187" bestFit="1" customWidth="1"/>
    <col min="9476" max="9476" width="18.28515625" style="187" bestFit="1" customWidth="1"/>
    <col min="9477" max="9477" width="13.140625" style="187" bestFit="1" customWidth="1"/>
    <col min="9478" max="9479" width="12.7109375" style="187" customWidth="1"/>
    <col min="9480" max="9500" width="15.7109375" style="187" customWidth="1"/>
    <col min="9501" max="9724" width="10.7109375" style="187"/>
    <col min="9725" max="9725" width="14" style="187" customWidth="1"/>
    <col min="9726" max="9726" width="13.140625" style="187" customWidth="1"/>
    <col min="9727" max="9727" width="13.28515625" style="187" customWidth="1"/>
    <col min="9728" max="9728" width="11.140625" style="187" bestFit="1" customWidth="1"/>
    <col min="9729" max="9729" width="12.7109375" style="187" customWidth="1"/>
    <col min="9730" max="9730" width="19.28515625" style="187" bestFit="1" customWidth="1"/>
    <col min="9731" max="9731" width="15.28515625" style="187" bestFit="1" customWidth="1"/>
    <col min="9732" max="9732" width="18.28515625" style="187" bestFit="1" customWidth="1"/>
    <col min="9733" max="9733" width="13.140625" style="187" bestFit="1" customWidth="1"/>
    <col min="9734" max="9735" width="12.7109375" style="187" customWidth="1"/>
    <col min="9736" max="9756" width="15.7109375" style="187" customWidth="1"/>
    <col min="9757" max="9980" width="10.7109375" style="187"/>
    <col min="9981" max="9981" width="14" style="187" customWidth="1"/>
    <col min="9982" max="9982" width="13.140625" style="187" customWidth="1"/>
    <col min="9983" max="9983" width="13.28515625" style="187" customWidth="1"/>
    <col min="9984" max="9984" width="11.140625" style="187" bestFit="1" customWidth="1"/>
    <col min="9985" max="9985" width="12.7109375" style="187" customWidth="1"/>
    <col min="9986" max="9986" width="19.28515625" style="187" bestFit="1" customWidth="1"/>
    <col min="9987" max="9987" width="15.28515625" style="187" bestFit="1" customWidth="1"/>
    <col min="9988" max="9988" width="18.28515625" style="187" bestFit="1" customWidth="1"/>
    <col min="9989" max="9989" width="13.140625" style="187" bestFit="1" customWidth="1"/>
    <col min="9990" max="9991" width="12.7109375" style="187" customWidth="1"/>
    <col min="9992" max="10012" width="15.7109375" style="187" customWidth="1"/>
    <col min="10013" max="10236" width="10.7109375" style="187"/>
    <col min="10237" max="10237" width="14" style="187" customWidth="1"/>
    <col min="10238" max="10238" width="13.140625" style="187" customWidth="1"/>
    <col min="10239" max="10239" width="13.28515625" style="187" customWidth="1"/>
    <col min="10240" max="10240" width="11.140625" style="187" bestFit="1" customWidth="1"/>
    <col min="10241" max="10241" width="12.7109375" style="187" customWidth="1"/>
    <col min="10242" max="10242" width="19.28515625" style="187" bestFit="1" customWidth="1"/>
    <col min="10243" max="10243" width="15.28515625" style="187" bestFit="1" customWidth="1"/>
    <col min="10244" max="10244" width="18.28515625" style="187" bestFit="1" customWidth="1"/>
    <col min="10245" max="10245" width="13.140625" style="187" bestFit="1" customWidth="1"/>
    <col min="10246" max="10247" width="12.7109375" style="187" customWidth="1"/>
    <col min="10248" max="10268" width="15.7109375" style="187" customWidth="1"/>
    <col min="10269" max="10492" width="10.7109375" style="187"/>
    <col min="10493" max="10493" width="14" style="187" customWidth="1"/>
    <col min="10494" max="10494" width="13.140625" style="187" customWidth="1"/>
    <col min="10495" max="10495" width="13.28515625" style="187" customWidth="1"/>
    <col min="10496" max="10496" width="11.140625" style="187" bestFit="1" customWidth="1"/>
    <col min="10497" max="10497" width="12.7109375" style="187" customWidth="1"/>
    <col min="10498" max="10498" width="19.28515625" style="187" bestFit="1" customWidth="1"/>
    <col min="10499" max="10499" width="15.28515625" style="187" bestFit="1" customWidth="1"/>
    <col min="10500" max="10500" width="18.28515625" style="187" bestFit="1" customWidth="1"/>
    <col min="10501" max="10501" width="13.140625" style="187" bestFit="1" customWidth="1"/>
    <col min="10502" max="10503" width="12.7109375" style="187" customWidth="1"/>
    <col min="10504" max="10524" width="15.7109375" style="187" customWidth="1"/>
    <col min="10525" max="10748" width="10.7109375" style="187"/>
    <col min="10749" max="10749" width="14" style="187" customWidth="1"/>
    <col min="10750" max="10750" width="13.140625" style="187" customWidth="1"/>
    <col min="10751" max="10751" width="13.28515625" style="187" customWidth="1"/>
    <col min="10752" max="10752" width="11.140625" style="187" bestFit="1" customWidth="1"/>
    <col min="10753" max="10753" width="12.7109375" style="187" customWidth="1"/>
    <col min="10754" max="10754" width="19.28515625" style="187" bestFit="1" customWidth="1"/>
    <col min="10755" max="10755" width="15.28515625" style="187" bestFit="1" customWidth="1"/>
    <col min="10756" max="10756" width="18.28515625" style="187" bestFit="1" customWidth="1"/>
    <col min="10757" max="10757" width="13.140625" style="187" bestFit="1" customWidth="1"/>
    <col min="10758" max="10759" width="12.7109375" style="187" customWidth="1"/>
    <col min="10760" max="10780" width="15.7109375" style="187" customWidth="1"/>
    <col min="10781" max="11004" width="10.7109375" style="187"/>
    <col min="11005" max="11005" width="14" style="187" customWidth="1"/>
    <col min="11006" max="11006" width="13.140625" style="187" customWidth="1"/>
    <col min="11007" max="11007" width="13.28515625" style="187" customWidth="1"/>
    <col min="11008" max="11008" width="11.140625" style="187" bestFit="1" customWidth="1"/>
    <col min="11009" max="11009" width="12.7109375" style="187" customWidth="1"/>
    <col min="11010" max="11010" width="19.28515625" style="187" bestFit="1" customWidth="1"/>
    <col min="11011" max="11011" width="15.28515625" style="187" bestFit="1" customWidth="1"/>
    <col min="11012" max="11012" width="18.28515625" style="187" bestFit="1" customWidth="1"/>
    <col min="11013" max="11013" width="13.140625" style="187" bestFit="1" customWidth="1"/>
    <col min="11014" max="11015" width="12.7109375" style="187" customWidth="1"/>
    <col min="11016" max="11036" width="15.7109375" style="187" customWidth="1"/>
    <col min="11037" max="11260" width="10.7109375" style="187"/>
    <col min="11261" max="11261" width="14" style="187" customWidth="1"/>
    <col min="11262" max="11262" width="13.140625" style="187" customWidth="1"/>
    <col min="11263" max="11263" width="13.28515625" style="187" customWidth="1"/>
    <col min="11264" max="11264" width="11.140625" style="187" bestFit="1" customWidth="1"/>
    <col min="11265" max="11265" width="12.7109375" style="187" customWidth="1"/>
    <col min="11266" max="11266" width="19.28515625" style="187" bestFit="1" customWidth="1"/>
    <col min="11267" max="11267" width="15.28515625" style="187" bestFit="1" customWidth="1"/>
    <col min="11268" max="11268" width="18.28515625" style="187" bestFit="1" customWidth="1"/>
    <col min="11269" max="11269" width="13.140625" style="187" bestFit="1" customWidth="1"/>
    <col min="11270" max="11271" width="12.7109375" style="187" customWidth="1"/>
    <col min="11272" max="11292" width="15.7109375" style="187" customWidth="1"/>
    <col min="11293" max="11516" width="10.7109375" style="187"/>
    <col min="11517" max="11517" width="14" style="187" customWidth="1"/>
    <col min="11518" max="11518" width="13.140625" style="187" customWidth="1"/>
    <col min="11519" max="11519" width="13.28515625" style="187" customWidth="1"/>
    <col min="11520" max="11520" width="11.140625" style="187" bestFit="1" customWidth="1"/>
    <col min="11521" max="11521" width="12.7109375" style="187" customWidth="1"/>
    <col min="11522" max="11522" width="19.28515625" style="187" bestFit="1" customWidth="1"/>
    <col min="11523" max="11523" width="15.28515625" style="187" bestFit="1" customWidth="1"/>
    <col min="11524" max="11524" width="18.28515625" style="187" bestFit="1" customWidth="1"/>
    <col min="11525" max="11525" width="13.140625" style="187" bestFit="1" customWidth="1"/>
    <col min="11526" max="11527" width="12.7109375" style="187" customWidth="1"/>
    <col min="11528" max="11548" width="15.7109375" style="187" customWidth="1"/>
    <col min="11549" max="11772" width="10.7109375" style="187"/>
    <col min="11773" max="11773" width="14" style="187" customWidth="1"/>
    <col min="11774" max="11774" width="13.140625" style="187" customWidth="1"/>
    <col min="11775" max="11775" width="13.28515625" style="187" customWidth="1"/>
    <col min="11776" max="11776" width="11.140625" style="187" bestFit="1" customWidth="1"/>
    <col min="11777" max="11777" width="12.7109375" style="187" customWidth="1"/>
    <col min="11778" max="11778" width="19.28515625" style="187" bestFit="1" customWidth="1"/>
    <col min="11779" max="11779" width="15.28515625" style="187" bestFit="1" customWidth="1"/>
    <col min="11780" max="11780" width="18.28515625" style="187" bestFit="1" customWidth="1"/>
    <col min="11781" max="11781" width="13.140625" style="187" bestFit="1" customWidth="1"/>
    <col min="11782" max="11783" width="12.7109375" style="187" customWidth="1"/>
    <col min="11784" max="11804" width="15.7109375" style="187" customWidth="1"/>
    <col min="11805" max="12028" width="10.7109375" style="187"/>
    <col min="12029" max="12029" width="14" style="187" customWidth="1"/>
    <col min="12030" max="12030" width="13.140625" style="187" customWidth="1"/>
    <col min="12031" max="12031" width="13.28515625" style="187" customWidth="1"/>
    <col min="12032" max="12032" width="11.140625" style="187" bestFit="1" customWidth="1"/>
    <col min="12033" max="12033" width="12.7109375" style="187" customWidth="1"/>
    <col min="12034" max="12034" width="19.28515625" style="187" bestFit="1" customWidth="1"/>
    <col min="12035" max="12035" width="15.28515625" style="187" bestFit="1" customWidth="1"/>
    <col min="12036" max="12036" width="18.28515625" style="187" bestFit="1" customWidth="1"/>
    <col min="12037" max="12037" width="13.140625" style="187" bestFit="1" customWidth="1"/>
    <col min="12038" max="12039" width="12.7109375" style="187" customWidth="1"/>
    <col min="12040" max="12060" width="15.7109375" style="187" customWidth="1"/>
    <col min="12061" max="12284" width="10.7109375" style="187"/>
    <col min="12285" max="12285" width="14" style="187" customWidth="1"/>
    <col min="12286" max="12286" width="13.140625" style="187" customWidth="1"/>
    <col min="12287" max="12287" width="13.28515625" style="187" customWidth="1"/>
    <col min="12288" max="12288" width="11.140625" style="187" bestFit="1" customWidth="1"/>
    <col min="12289" max="12289" width="12.7109375" style="187" customWidth="1"/>
    <col min="12290" max="12290" width="19.28515625" style="187" bestFit="1" customWidth="1"/>
    <col min="12291" max="12291" width="15.28515625" style="187" bestFit="1" customWidth="1"/>
    <col min="12292" max="12292" width="18.28515625" style="187" bestFit="1" customWidth="1"/>
    <col min="12293" max="12293" width="13.140625" style="187" bestFit="1" customWidth="1"/>
    <col min="12294" max="12295" width="12.7109375" style="187" customWidth="1"/>
    <col min="12296" max="12316" width="15.7109375" style="187" customWidth="1"/>
    <col min="12317" max="12540" width="10.7109375" style="187"/>
    <col min="12541" max="12541" width="14" style="187" customWidth="1"/>
    <col min="12542" max="12542" width="13.140625" style="187" customWidth="1"/>
    <col min="12543" max="12543" width="13.28515625" style="187" customWidth="1"/>
    <col min="12544" max="12544" width="11.140625" style="187" bestFit="1" customWidth="1"/>
    <col min="12545" max="12545" width="12.7109375" style="187" customWidth="1"/>
    <col min="12546" max="12546" width="19.28515625" style="187" bestFit="1" customWidth="1"/>
    <col min="12547" max="12547" width="15.28515625" style="187" bestFit="1" customWidth="1"/>
    <col min="12548" max="12548" width="18.28515625" style="187" bestFit="1" customWidth="1"/>
    <col min="12549" max="12549" width="13.140625" style="187" bestFit="1" customWidth="1"/>
    <col min="12550" max="12551" width="12.7109375" style="187" customWidth="1"/>
    <col min="12552" max="12572" width="15.7109375" style="187" customWidth="1"/>
    <col min="12573" max="12796" width="10.7109375" style="187"/>
    <col min="12797" max="12797" width="14" style="187" customWidth="1"/>
    <col min="12798" max="12798" width="13.140625" style="187" customWidth="1"/>
    <col min="12799" max="12799" width="13.28515625" style="187" customWidth="1"/>
    <col min="12800" max="12800" width="11.140625" style="187" bestFit="1" customWidth="1"/>
    <col min="12801" max="12801" width="12.7109375" style="187" customWidth="1"/>
    <col min="12802" max="12802" width="19.28515625" style="187" bestFit="1" customWidth="1"/>
    <col min="12803" max="12803" width="15.28515625" style="187" bestFit="1" customWidth="1"/>
    <col min="12804" max="12804" width="18.28515625" style="187" bestFit="1" customWidth="1"/>
    <col min="12805" max="12805" width="13.140625" style="187" bestFit="1" customWidth="1"/>
    <col min="12806" max="12807" width="12.7109375" style="187" customWidth="1"/>
    <col min="12808" max="12828" width="15.7109375" style="187" customWidth="1"/>
    <col min="12829" max="13052" width="10.7109375" style="187"/>
    <col min="13053" max="13053" width="14" style="187" customWidth="1"/>
    <col min="13054" max="13054" width="13.140625" style="187" customWidth="1"/>
    <col min="13055" max="13055" width="13.28515625" style="187" customWidth="1"/>
    <col min="13056" max="13056" width="11.140625" style="187" bestFit="1" customWidth="1"/>
    <col min="13057" max="13057" width="12.7109375" style="187" customWidth="1"/>
    <col min="13058" max="13058" width="19.28515625" style="187" bestFit="1" customWidth="1"/>
    <col min="13059" max="13059" width="15.28515625" style="187" bestFit="1" customWidth="1"/>
    <col min="13060" max="13060" width="18.28515625" style="187" bestFit="1" customWidth="1"/>
    <col min="13061" max="13061" width="13.140625" style="187" bestFit="1" customWidth="1"/>
    <col min="13062" max="13063" width="12.7109375" style="187" customWidth="1"/>
    <col min="13064" max="13084" width="15.7109375" style="187" customWidth="1"/>
    <col min="13085" max="13308" width="10.7109375" style="187"/>
    <col min="13309" max="13309" width="14" style="187" customWidth="1"/>
    <col min="13310" max="13310" width="13.140625" style="187" customWidth="1"/>
    <col min="13311" max="13311" width="13.28515625" style="187" customWidth="1"/>
    <col min="13312" max="13312" width="11.140625" style="187" bestFit="1" customWidth="1"/>
    <col min="13313" max="13313" width="12.7109375" style="187" customWidth="1"/>
    <col min="13314" max="13314" width="19.28515625" style="187" bestFit="1" customWidth="1"/>
    <col min="13315" max="13315" width="15.28515625" style="187" bestFit="1" customWidth="1"/>
    <col min="13316" max="13316" width="18.28515625" style="187" bestFit="1" customWidth="1"/>
    <col min="13317" max="13317" width="13.140625" style="187" bestFit="1" customWidth="1"/>
    <col min="13318" max="13319" width="12.7109375" style="187" customWidth="1"/>
    <col min="13320" max="13340" width="15.7109375" style="187" customWidth="1"/>
    <col min="13341" max="13564" width="10.7109375" style="187"/>
    <col min="13565" max="13565" width="14" style="187" customWidth="1"/>
    <col min="13566" max="13566" width="13.140625" style="187" customWidth="1"/>
    <col min="13567" max="13567" width="13.28515625" style="187" customWidth="1"/>
    <col min="13568" max="13568" width="11.140625" style="187" bestFit="1" customWidth="1"/>
    <col min="13569" max="13569" width="12.7109375" style="187" customWidth="1"/>
    <col min="13570" max="13570" width="19.28515625" style="187" bestFit="1" customWidth="1"/>
    <col min="13571" max="13571" width="15.28515625" style="187" bestFit="1" customWidth="1"/>
    <col min="13572" max="13572" width="18.28515625" style="187" bestFit="1" customWidth="1"/>
    <col min="13573" max="13573" width="13.140625" style="187" bestFit="1" customWidth="1"/>
    <col min="13574" max="13575" width="12.7109375" style="187" customWidth="1"/>
    <col min="13576" max="13596" width="15.7109375" style="187" customWidth="1"/>
    <col min="13597" max="13820" width="10.7109375" style="187"/>
    <col min="13821" max="13821" width="14" style="187" customWidth="1"/>
    <col min="13822" max="13822" width="13.140625" style="187" customWidth="1"/>
    <col min="13823" max="13823" width="13.28515625" style="187" customWidth="1"/>
    <col min="13824" max="13824" width="11.140625" style="187" bestFit="1" customWidth="1"/>
    <col min="13825" max="13825" width="12.7109375" style="187" customWidth="1"/>
    <col min="13826" max="13826" width="19.28515625" style="187" bestFit="1" customWidth="1"/>
    <col min="13827" max="13827" width="15.28515625" style="187" bestFit="1" customWidth="1"/>
    <col min="13828" max="13828" width="18.28515625" style="187" bestFit="1" customWidth="1"/>
    <col min="13829" max="13829" width="13.140625" style="187" bestFit="1" customWidth="1"/>
    <col min="13830" max="13831" width="12.7109375" style="187" customWidth="1"/>
    <col min="13832" max="13852" width="15.7109375" style="187" customWidth="1"/>
    <col min="13853" max="14076" width="10.7109375" style="187"/>
    <col min="14077" max="14077" width="14" style="187" customWidth="1"/>
    <col min="14078" max="14078" width="13.140625" style="187" customWidth="1"/>
    <col min="14079" max="14079" width="13.28515625" style="187" customWidth="1"/>
    <col min="14080" max="14080" width="11.140625" style="187" bestFit="1" customWidth="1"/>
    <col min="14081" max="14081" width="12.7109375" style="187" customWidth="1"/>
    <col min="14082" max="14082" width="19.28515625" style="187" bestFit="1" customWidth="1"/>
    <col min="14083" max="14083" width="15.28515625" style="187" bestFit="1" customWidth="1"/>
    <col min="14084" max="14084" width="18.28515625" style="187" bestFit="1" customWidth="1"/>
    <col min="14085" max="14085" width="13.140625" style="187" bestFit="1" customWidth="1"/>
    <col min="14086" max="14087" width="12.7109375" style="187" customWidth="1"/>
    <col min="14088" max="14108" width="15.7109375" style="187" customWidth="1"/>
    <col min="14109" max="14332" width="10.7109375" style="187"/>
    <col min="14333" max="14333" width="14" style="187" customWidth="1"/>
    <col min="14334" max="14334" width="13.140625" style="187" customWidth="1"/>
    <col min="14335" max="14335" width="13.28515625" style="187" customWidth="1"/>
    <col min="14336" max="14336" width="11.140625" style="187" bestFit="1" customWidth="1"/>
    <col min="14337" max="14337" width="12.7109375" style="187" customWidth="1"/>
    <col min="14338" max="14338" width="19.28515625" style="187" bestFit="1" customWidth="1"/>
    <col min="14339" max="14339" width="15.28515625" style="187" bestFit="1" customWidth="1"/>
    <col min="14340" max="14340" width="18.28515625" style="187" bestFit="1" customWidth="1"/>
    <col min="14341" max="14341" width="13.140625" style="187" bestFit="1" customWidth="1"/>
    <col min="14342" max="14343" width="12.7109375" style="187" customWidth="1"/>
    <col min="14344" max="14364" width="15.7109375" style="187" customWidth="1"/>
    <col min="14365" max="14588" width="10.7109375" style="187"/>
    <col min="14589" max="14589" width="14" style="187" customWidth="1"/>
    <col min="14590" max="14590" width="13.140625" style="187" customWidth="1"/>
    <col min="14591" max="14591" width="13.28515625" style="187" customWidth="1"/>
    <col min="14592" max="14592" width="11.140625" style="187" bestFit="1" customWidth="1"/>
    <col min="14593" max="14593" width="12.7109375" style="187" customWidth="1"/>
    <col min="14594" max="14594" width="19.28515625" style="187" bestFit="1" customWidth="1"/>
    <col min="14595" max="14595" width="15.28515625" style="187" bestFit="1" customWidth="1"/>
    <col min="14596" max="14596" width="18.28515625" style="187" bestFit="1" customWidth="1"/>
    <col min="14597" max="14597" width="13.140625" style="187" bestFit="1" customWidth="1"/>
    <col min="14598" max="14599" width="12.7109375" style="187" customWidth="1"/>
    <col min="14600" max="14620" width="15.7109375" style="187" customWidth="1"/>
    <col min="14621" max="14844" width="10.7109375" style="187"/>
    <col min="14845" max="14845" width="14" style="187" customWidth="1"/>
    <col min="14846" max="14846" width="13.140625" style="187" customWidth="1"/>
    <col min="14847" max="14847" width="13.28515625" style="187" customWidth="1"/>
    <col min="14848" max="14848" width="11.140625" style="187" bestFit="1" customWidth="1"/>
    <col min="14849" max="14849" width="12.7109375" style="187" customWidth="1"/>
    <col min="14850" max="14850" width="19.28515625" style="187" bestFit="1" customWidth="1"/>
    <col min="14851" max="14851" width="15.28515625" style="187" bestFit="1" customWidth="1"/>
    <col min="14852" max="14852" width="18.28515625" style="187" bestFit="1" customWidth="1"/>
    <col min="14853" max="14853" width="13.140625" style="187" bestFit="1" customWidth="1"/>
    <col min="14854" max="14855" width="12.7109375" style="187" customWidth="1"/>
    <col min="14856" max="14876" width="15.7109375" style="187" customWidth="1"/>
    <col min="14877" max="15100" width="10.7109375" style="187"/>
    <col min="15101" max="15101" width="14" style="187" customWidth="1"/>
    <col min="15102" max="15102" width="13.140625" style="187" customWidth="1"/>
    <col min="15103" max="15103" width="13.28515625" style="187" customWidth="1"/>
    <col min="15104" max="15104" width="11.140625" style="187" bestFit="1" customWidth="1"/>
    <col min="15105" max="15105" width="12.7109375" style="187" customWidth="1"/>
    <col min="15106" max="15106" width="19.28515625" style="187" bestFit="1" customWidth="1"/>
    <col min="15107" max="15107" width="15.28515625" style="187" bestFit="1" customWidth="1"/>
    <col min="15108" max="15108" width="18.28515625" style="187" bestFit="1" customWidth="1"/>
    <col min="15109" max="15109" width="13.140625" style="187" bestFit="1" customWidth="1"/>
    <col min="15110" max="15111" width="12.7109375" style="187" customWidth="1"/>
    <col min="15112" max="15132" width="15.7109375" style="187" customWidth="1"/>
    <col min="15133" max="15356" width="10.7109375" style="187"/>
    <col min="15357" max="15357" width="14" style="187" customWidth="1"/>
    <col min="15358" max="15358" width="13.140625" style="187" customWidth="1"/>
    <col min="15359" max="15359" width="13.28515625" style="187" customWidth="1"/>
    <col min="15360" max="15360" width="11.140625" style="187" bestFit="1" customWidth="1"/>
    <col min="15361" max="15361" width="12.7109375" style="187" customWidth="1"/>
    <col min="15362" max="15362" width="19.28515625" style="187" bestFit="1" customWidth="1"/>
    <col min="15363" max="15363" width="15.28515625" style="187" bestFit="1" customWidth="1"/>
    <col min="15364" max="15364" width="18.28515625" style="187" bestFit="1" customWidth="1"/>
    <col min="15365" max="15365" width="13.140625" style="187" bestFit="1" customWidth="1"/>
    <col min="15366" max="15367" width="12.7109375" style="187" customWidth="1"/>
    <col min="15368" max="15388" width="15.7109375" style="187" customWidth="1"/>
    <col min="15389" max="15612" width="10.7109375" style="187"/>
    <col min="15613" max="15613" width="14" style="187" customWidth="1"/>
    <col min="15614" max="15614" width="13.140625" style="187" customWidth="1"/>
    <col min="15615" max="15615" width="13.28515625" style="187" customWidth="1"/>
    <col min="15616" max="15616" width="11.140625" style="187" bestFit="1" customWidth="1"/>
    <col min="15617" max="15617" width="12.7109375" style="187" customWidth="1"/>
    <col min="15618" max="15618" width="19.28515625" style="187" bestFit="1" customWidth="1"/>
    <col min="15619" max="15619" width="15.28515625" style="187" bestFit="1" customWidth="1"/>
    <col min="15620" max="15620" width="18.28515625" style="187" bestFit="1" customWidth="1"/>
    <col min="15621" max="15621" width="13.140625" style="187" bestFit="1" customWidth="1"/>
    <col min="15622" max="15623" width="12.7109375" style="187" customWidth="1"/>
    <col min="15624" max="15644" width="15.7109375" style="187" customWidth="1"/>
    <col min="15645" max="15868" width="10.7109375" style="187"/>
    <col min="15869" max="15869" width="14" style="187" customWidth="1"/>
    <col min="15870" max="15870" width="13.140625" style="187" customWidth="1"/>
    <col min="15871" max="15871" width="13.28515625" style="187" customWidth="1"/>
    <col min="15872" max="15872" width="11.140625" style="187" bestFit="1" customWidth="1"/>
    <col min="15873" max="15873" width="12.7109375" style="187" customWidth="1"/>
    <col min="15874" max="15874" width="19.28515625" style="187" bestFit="1" customWidth="1"/>
    <col min="15875" max="15875" width="15.28515625" style="187" bestFit="1" customWidth="1"/>
    <col min="15876" max="15876" width="18.28515625" style="187" bestFit="1" customWidth="1"/>
    <col min="15877" max="15877" width="13.140625" style="187" bestFit="1" customWidth="1"/>
    <col min="15878" max="15879" width="12.7109375" style="187" customWidth="1"/>
    <col min="15880" max="15900" width="15.7109375" style="187" customWidth="1"/>
    <col min="15901" max="16124" width="10.7109375" style="187"/>
    <col min="16125" max="16125" width="14" style="187" customWidth="1"/>
    <col min="16126" max="16126" width="13.140625" style="187" customWidth="1"/>
    <col min="16127" max="16127" width="13.28515625" style="187" customWidth="1"/>
    <col min="16128" max="16128" width="11.140625" style="187" bestFit="1" customWidth="1"/>
    <col min="16129" max="16129" width="12.7109375" style="187" customWidth="1"/>
    <col min="16130" max="16130" width="19.28515625" style="187" bestFit="1" customWidth="1"/>
    <col min="16131" max="16131" width="15.28515625" style="187" bestFit="1" customWidth="1"/>
    <col min="16132" max="16132" width="18.28515625" style="187" bestFit="1" customWidth="1"/>
    <col min="16133" max="16133" width="13.140625" style="187" bestFit="1" customWidth="1"/>
    <col min="16134" max="16135" width="12.7109375" style="187" customWidth="1"/>
    <col min="16136" max="16156" width="15.7109375" style="187" customWidth="1"/>
    <col min="16157" max="16384" width="10.7109375" style="187"/>
  </cols>
  <sheetData>
    <row r="1" spans="1:8" ht="15" customHeight="1">
      <c r="A1" s="175"/>
      <c r="B1" s="176" t="s">
        <v>1478</v>
      </c>
      <c r="C1" s="176" t="s">
        <v>1479</v>
      </c>
      <c r="D1" s="176" t="s">
        <v>1480</v>
      </c>
      <c r="E1" s="177" t="s">
        <v>1486</v>
      </c>
      <c r="G1" s="186"/>
    </row>
    <row r="2" spans="1:8" ht="15" customHeight="1">
      <c r="A2" s="182" t="s">
        <v>1489</v>
      </c>
      <c r="B2" s="198">
        <f>'1 Zavtrak'!$J$10</f>
        <v>6</v>
      </c>
      <c r="C2" s="184">
        <f>'1 Zavtrak'!$K$10</f>
        <v>30.967741935483872</v>
      </c>
      <c r="D2" s="184">
        <f>'1 Zavtrak'!$L$10</f>
        <v>4.32258064516129</v>
      </c>
      <c r="E2" s="178">
        <f>B2*4+C2*9.5+D2*4</f>
        <v>335.48387096774195</v>
      </c>
    </row>
    <row r="3" spans="1:8" ht="15" customHeight="1">
      <c r="A3" s="179" t="s">
        <v>1481</v>
      </c>
      <c r="B3" s="180">
        <f>'1 Zavtrak'!J38</f>
        <v>6.16</v>
      </c>
      <c r="C3" s="180">
        <f>'1 Zavtrak'!K38</f>
        <v>30.8</v>
      </c>
      <c r="D3" s="180">
        <f>'1 Zavtrak'!L38</f>
        <v>2.2599999999999998</v>
      </c>
      <c r="E3" s="180">
        <f>B3*4+C3*9.5+D3*4</f>
        <v>326.28000000000003</v>
      </c>
      <c r="F3" s="189"/>
      <c r="G3" s="189"/>
      <c r="H3" s="189"/>
    </row>
    <row r="4" spans="1:8" ht="15" customHeight="1">
      <c r="A4" s="179" t="s">
        <v>1482</v>
      </c>
      <c r="B4" s="180">
        <f>'2 Poldnik'!$J$38</f>
        <v>0</v>
      </c>
      <c r="C4" s="180">
        <f>'2 Poldnik'!$K$38</f>
        <v>0</v>
      </c>
      <c r="D4" s="180">
        <f>'2 Poldnik'!$L$38</f>
        <v>0</v>
      </c>
      <c r="E4" s="180">
        <f>B4*4+C4*9.5+D4*4</f>
        <v>0</v>
      </c>
      <c r="G4" s="189"/>
      <c r="H4" s="189"/>
    </row>
    <row r="5" spans="1:8" ht="15" customHeight="1">
      <c r="A5" s="179" t="s">
        <v>1483</v>
      </c>
      <c r="B5" s="180">
        <f>'3 Obed'!$J$38</f>
        <v>0</v>
      </c>
      <c r="C5" s="180">
        <f>'3 Obed'!$K$38</f>
        <v>0</v>
      </c>
      <c r="D5" s="180">
        <f>'3 Obed'!$L$38</f>
        <v>0</v>
      </c>
      <c r="E5" s="180">
        <f>B5*4+C5*9.5+D5*4</f>
        <v>0</v>
      </c>
    </row>
    <row r="6" spans="1:8" ht="15" customHeight="1">
      <c r="A6" s="181" t="s">
        <v>1484</v>
      </c>
      <c r="B6" s="180">
        <f>'4 Perekus'!$J$38</f>
        <v>0</v>
      </c>
      <c r="C6" s="180">
        <f>'4 Perekus'!$K$38</f>
        <v>0</v>
      </c>
      <c r="D6" s="180">
        <f>'4 Perekus'!$L$38</f>
        <v>0</v>
      </c>
      <c r="E6" s="180">
        <f>B6*4+C6*9.5+D6*4</f>
        <v>0</v>
      </c>
    </row>
    <row r="7" spans="1:8" ht="15" customHeight="1">
      <c r="A7" s="181" t="s">
        <v>1485</v>
      </c>
      <c r="B7" s="180">
        <f>'5 Uzhin'!J38</f>
        <v>0</v>
      </c>
      <c r="C7" s="180">
        <f>'5 Uzhin'!K38</f>
        <v>0</v>
      </c>
      <c r="D7" s="180">
        <f>'5 Uzhin'!L38</f>
        <v>0</v>
      </c>
      <c r="E7" s="180">
        <f>B7*4+C7*9.5+D7*4</f>
        <v>0</v>
      </c>
    </row>
    <row r="8" spans="1:8" ht="15" customHeight="1">
      <c r="A8" s="182"/>
      <c r="B8" s="183"/>
      <c r="C8" s="180"/>
      <c r="D8" s="180"/>
      <c r="E8" s="180"/>
    </row>
    <row r="9" spans="1:8" s="191" customFormat="1" ht="15" customHeight="1">
      <c r="A9" s="181" t="s">
        <v>1491</v>
      </c>
      <c r="B9" s="267">
        <f t="shared" ref="B9:E9" si="0">SUM(B3:B7)</f>
        <v>6.16</v>
      </c>
      <c r="C9" s="267">
        <f t="shared" si="0"/>
        <v>30.8</v>
      </c>
      <c r="D9" s="267">
        <f t="shared" si="0"/>
        <v>2.2599999999999998</v>
      </c>
      <c r="E9" s="267">
        <f t="shared" si="0"/>
        <v>326.28000000000003</v>
      </c>
      <c r="F9" s="190"/>
      <c r="G9" s="190"/>
      <c r="H9" s="190"/>
    </row>
    <row r="10" spans="1:8" ht="15" customHeight="1">
      <c r="A10" s="179" t="s">
        <v>1490</v>
      </c>
      <c r="B10" s="198">
        <f>'1 Zavtrak'!J10*'1 Zavtrak'!H4</f>
        <v>30</v>
      </c>
      <c r="C10" s="184">
        <f>'1 Zavtrak'!K10*'1 Zavtrak'!H4</f>
        <v>154.83870967741936</v>
      </c>
      <c r="D10" s="184">
        <f>'1 Zavtrak'!L10*'1 Zavtrak'!H4</f>
        <v>21.612903225806448</v>
      </c>
      <c r="E10" s="178">
        <f>'1 Zavtrak'!H2</f>
        <v>1600</v>
      </c>
    </row>
    <row r="11" spans="1:8" ht="15" customHeight="1">
      <c r="A11" s="188" t="s">
        <v>1487</v>
      </c>
      <c r="B11" s="199">
        <f>B10-B9</f>
        <v>23.84</v>
      </c>
      <c r="C11" s="199">
        <f>C10-C9</f>
        <v>124.03870967741936</v>
      </c>
      <c r="D11" s="199">
        <f>D10-D9</f>
        <v>19.35290322580645</v>
      </c>
      <c r="E11" s="199">
        <f>E10-E9</f>
        <v>1273.72</v>
      </c>
    </row>
    <row r="12" spans="1:8" ht="15" customHeight="1">
      <c r="A12" s="192"/>
      <c r="B12" s="193"/>
      <c r="C12" s="194"/>
      <c r="D12" s="194"/>
      <c r="E12" s="194"/>
    </row>
    <row r="13" spans="1:8" ht="15" customHeight="1">
      <c r="A13" s="192"/>
      <c r="B13" s="193"/>
      <c r="C13" s="194"/>
      <c r="D13" s="194"/>
      <c r="E13" s="194"/>
    </row>
    <row r="14" spans="1:8" ht="15" customHeight="1">
      <c r="A14" s="192"/>
      <c r="B14" s="193"/>
      <c r="C14" s="194"/>
      <c r="D14" s="194"/>
      <c r="E14" s="194"/>
    </row>
    <row r="15" spans="1:8" ht="15" customHeight="1">
      <c r="A15" s="192"/>
      <c r="B15" s="193"/>
      <c r="C15" s="194"/>
      <c r="D15" s="194"/>
      <c r="E15" s="194"/>
    </row>
    <row r="16" spans="1:8" ht="15" customHeight="1">
      <c r="A16" s="192"/>
      <c r="B16" s="193"/>
      <c r="C16" s="194"/>
      <c r="D16" s="194"/>
      <c r="E16" s="194"/>
    </row>
    <row r="17" spans="1:8" s="195" customFormat="1" ht="15" customHeight="1">
      <c r="A17" s="192"/>
      <c r="B17" s="193"/>
      <c r="C17" s="194"/>
      <c r="D17" s="194"/>
      <c r="E17" s="194"/>
      <c r="F17" s="185"/>
      <c r="G17" s="185"/>
      <c r="H17" s="185"/>
    </row>
    <row r="18" spans="1:8" ht="15" customHeight="1">
      <c r="A18" s="192"/>
      <c r="B18" s="193"/>
      <c r="C18" s="194"/>
      <c r="D18" s="194"/>
      <c r="E18" s="194"/>
    </row>
    <row r="19" spans="1:8" s="195" customFormat="1" ht="15" customHeight="1">
      <c r="A19" s="192"/>
      <c r="B19" s="193"/>
      <c r="C19" s="194"/>
      <c r="D19" s="194"/>
      <c r="E19" s="194"/>
      <c r="F19" s="185"/>
      <c r="G19" s="185"/>
      <c r="H19" s="185"/>
    </row>
    <row r="20" spans="1:8" s="195" customFormat="1" ht="15" customHeight="1">
      <c r="A20" s="192"/>
      <c r="B20" s="193"/>
      <c r="C20" s="194"/>
      <c r="D20" s="194"/>
      <c r="E20" s="194"/>
      <c r="F20" s="185"/>
      <c r="G20" s="185"/>
      <c r="H20" s="185"/>
    </row>
    <row r="21" spans="1:8" s="195" customFormat="1" ht="15" customHeight="1">
      <c r="A21" s="192"/>
      <c r="B21" s="193"/>
      <c r="C21" s="194"/>
      <c r="D21" s="194"/>
      <c r="E21" s="194"/>
      <c r="F21" s="185"/>
      <c r="G21" s="185"/>
      <c r="H21" s="185"/>
    </row>
    <row r="22" spans="1:8" s="195" customFormat="1" ht="15" customHeight="1">
      <c r="A22" s="192"/>
      <c r="B22" s="193"/>
      <c r="C22" s="194"/>
      <c r="D22" s="194"/>
      <c r="E22" s="194"/>
      <c r="F22" s="185"/>
      <c r="G22" s="185"/>
      <c r="H22" s="185"/>
    </row>
    <row r="23" spans="1:8" s="195" customFormat="1" ht="15" customHeight="1">
      <c r="A23" s="192"/>
      <c r="B23" s="193"/>
      <c r="C23" s="194"/>
      <c r="D23" s="194"/>
      <c r="E23" s="194"/>
      <c r="F23" s="185"/>
      <c r="G23" s="185"/>
      <c r="H23" s="185"/>
    </row>
    <row r="24" spans="1:8" ht="15" customHeight="1">
      <c r="A24" s="192"/>
      <c r="B24" s="193"/>
      <c r="C24" s="194"/>
      <c r="D24" s="194"/>
      <c r="E24" s="194"/>
    </row>
    <row r="25" spans="1:8" s="195" customFormat="1" ht="15" customHeight="1">
      <c r="A25" s="192"/>
      <c r="B25" s="193"/>
      <c r="C25" s="194"/>
      <c r="D25" s="194"/>
      <c r="E25" s="194"/>
      <c r="F25" s="185"/>
      <c r="G25" s="185"/>
      <c r="H25" s="185"/>
    </row>
    <row r="26" spans="1:8" ht="15" customHeight="1">
      <c r="A26" s="195"/>
      <c r="C26" s="185"/>
      <c r="D26" s="185"/>
      <c r="E26" s="185"/>
    </row>
    <row r="27" spans="1:8" s="195" customFormat="1" ht="15" customHeight="1">
      <c r="A27" s="187"/>
      <c r="B27" s="196"/>
      <c r="C27" s="185"/>
      <c r="D27" s="185"/>
      <c r="E27" s="185"/>
      <c r="F27" s="185"/>
      <c r="G27" s="185"/>
      <c r="H27" s="185"/>
    </row>
    <row r="28" spans="1:8" s="195" customFormat="1" ht="15" customHeight="1">
      <c r="A28" s="187"/>
      <c r="B28" s="196"/>
      <c r="C28" s="185"/>
      <c r="D28" s="185"/>
      <c r="E28" s="185"/>
      <c r="F28" s="185"/>
      <c r="G28" s="185"/>
      <c r="H28" s="185"/>
    </row>
    <row r="29" spans="1:8" s="195" customFormat="1" ht="15" customHeight="1">
      <c r="A29" s="187"/>
      <c r="B29" s="196"/>
      <c r="C29" s="185"/>
      <c r="D29" s="185"/>
      <c r="E29" s="185"/>
      <c r="F29" s="185"/>
      <c r="G29" s="185"/>
      <c r="H29" s="185"/>
    </row>
    <row r="30" spans="1:8" s="195" customFormat="1" ht="15" customHeight="1">
      <c r="A30" s="187"/>
      <c r="B30" s="196"/>
      <c r="C30" s="185"/>
      <c r="D30" s="185"/>
      <c r="E30" s="185"/>
      <c r="F30" s="185"/>
      <c r="G30" s="185"/>
      <c r="H30" s="185"/>
    </row>
    <row r="31" spans="1:8" s="195" customFormat="1" ht="15" customHeight="1">
      <c r="A31" s="187"/>
      <c r="B31" s="196"/>
      <c r="C31" s="185"/>
      <c r="D31" s="185"/>
      <c r="E31" s="185"/>
      <c r="F31" s="185"/>
      <c r="G31" s="185"/>
      <c r="H31" s="185"/>
    </row>
    <row r="32" spans="1:8" s="195" customFormat="1" ht="15" customHeight="1">
      <c r="A32" s="187"/>
      <c r="B32" s="196"/>
      <c r="C32" s="185"/>
      <c r="D32" s="185"/>
      <c r="E32" s="185"/>
      <c r="F32" s="185"/>
      <c r="G32" s="185"/>
      <c r="H32" s="185"/>
    </row>
    <row r="33" spans="1:8" s="195" customFormat="1" ht="15" customHeight="1">
      <c r="A33" s="187"/>
      <c r="B33" s="196"/>
      <c r="C33" s="185"/>
      <c r="D33" s="185"/>
      <c r="E33" s="185"/>
      <c r="F33" s="185"/>
      <c r="G33" s="185"/>
      <c r="H33" s="185"/>
    </row>
    <row r="34" spans="1:8" s="195" customFormat="1" ht="15" customHeight="1">
      <c r="A34" s="187"/>
      <c r="B34" s="196"/>
      <c r="C34" s="185"/>
      <c r="D34" s="185"/>
      <c r="E34" s="185"/>
      <c r="F34" s="185"/>
      <c r="G34" s="185"/>
      <c r="H34" s="185"/>
    </row>
    <row r="35" spans="1:8" s="195" customFormat="1" ht="15" customHeight="1">
      <c r="A35" s="187"/>
      <c r="B35" s="196"/>
      <c r="C35" s="185"/>
      <c r="D35" s="185"/>
      <c r="E35" s="185"/>
      <c r="F35" s="185"/>
      <c r="G35" s="185"/>
      <c r="H35" s="185"/>
    </row>
    <row r="36" spans="1:8" s="195" customFormat="1" ht="15" customHeight="1">
      <c r="A36" s="187"/>
      <c r="B36" s="196"/>
      <c r="C36" s="185"/>
      <c r="D36" s="185"/>
      <c r="E36" s="185"/>
      <c r="F36" s="185"/>
      <c r="G36" s="185"/>
      <c r="H36" s="185"/>
    </row>
    <row r="37" spans="1:8" s="195" customFormat="1" ht="15" customHeight="1">
      <c r="A37" s="187"/>
      <c r="B37" s="196"/>
      <c r="C37" s="185"/>
      <c r="D37" s="185"/>
      <c r="E37" s="185"/>
      <c r="F37" s="185"/>
      <c r="G37" s="185"/>
      <c r="H37" s="185"/>
    </row>
    <row r="38" spans="1:8" ht="15" customHeight="1">
      <c r="C38" s="185"/>
      <c r="D38" s="185"/>
      <c r="E38" s="185"/>
    </row>
    <row r="39" spans="1:8" s="195" customFormat="1" ht="15" customHeight="1">
      <c r="A39" s="187"/>
      <c r="B39" s="196"/>
      <c r="C39" s="185"/>
      <c r="D39" s="185"/>
      <c r="E39" s="185"/>
      <c r="F39" s="185"/>
      <c r="G39" s="185"/>
      <c r="H39" s="185"/>
    </row>
    <row r="40" spans="1:8" ht="15" customHeight="1">
      <c r="C40" s="185"/>
      <c r="D40" s="185"/>
      <c r="E40" s="185"/>
    </row>
    <row r="41" spans="1:8" ht="15" customHeight="1">
      <c r="C41" s="185"/>
      <c r="D41" s="185"/>
      <c r="E41" s="185"/>
    </row>
    <row r="42" spans="1:8" ht="15" customHeight="1">
      <c r="C42" s="185"/>
      <c r="D42" s="185"/>
      <c r="E42" s="185"/>
    </row>
    <row r="43" spans="1:8" ht="15" customHeight="1">
      <c r="C43" s="185"/>
      <c r="D43" s="185"/>
      <c r="E43" s="185"/>
    </row>
    <row r="44" spans="1:8" ht="15" customHeight="1">
      <c r="C44" s="185"/>
      <c r="D44" s="185"/>
      <c r="E44" s="185"/>
    </row>
    <row r="45" spans="1:8" s="195" customFormat="1" ht="15" customHeight="1">
      <c r="A45" s="187"/>
      <c r="B45" s="196"/>
      <c r="C45" s="185"/>
      <c r="D45" s="185"/>
      <c r="E45" s="185"/>
      <c r="F45" s="185"/>
      <c r="G45" s="185"/>
      <c r="H45" s="185"/>
    </row>
    <row r="46" spans="1:8" ht="15" customHeight="1">
      <c r="C46" s="185"/>
      <c r="D46" s="185"/>
      <c r="E46" s="185"/>
    </row>
    <row r="47" spans="1:8" ht="15" customHeight="1">
      <c r="C47" s="185"/>
      <c r="D47" s="185"/>
      <c r="E47" s="185"/>
    </row>
    <row r="48" spans="1:8" ht="15" customHeight="1">
      <c r="C48" s="185"/>
      <c r="D48" s="185"/>
      <c r="E48" s="185"/>
    </row>
    <row r="49" spans="1:8" ht="15" customHeight="1">
      <c r="C49" s="185"/>
      <c r="D49" s="185"/>
      <c r="E49" s="185"/>
    </row>
    <row r="50" spans="1:8" s="195" customFormat="1" ht="15" customHeight="1">
      <c r="A50" s="187"/>
      <c r="B50" s="196"/>
      <c r="C50" s="185"/>
      <c r="D50" s="185"/>
      <c r="E50" s="185"/>
      <c r="F50" s="185"/>
      <c r="G50" s="185"/>
      <c r="H50" s="185"/>
    </row>
    <row r="51" spans="1:8" ht="15" customHeight="1">
      <c r="C51" s="185"/>
      <c r="D51" s="185"/>
      <c r="E51" s="185"/>
    </row>
    <row r="52" spans="1:8" ht="15" customHeight="1">
      <c r="C52" s="185"/>
      <c r="D52" s="185"/>
      <c r="E52" s="185"/>
    </row>
    <row r="53" spans="1:8" ht="15" customHeight="1">
      <c r="C53" s="185"/>
      <c r="D53" s="185"/>
      <c r="E53" s="185"/>
    </row>
    <row r="54" spans="1:8" ht="15" customHeight="1">
      <c r="C54" s="185"/>
      <c r="D54" s="185"/>
      <c r="E54" s="185"/>
    </row>
    <row r="55" spans="1:8" ht="15" customHeight="1">
      <c r="C55" s="185"/>
      <c r="D55" s="185"/>
      <c r="E55" s="185"/>
    </row>
    <row r="56" spans="1:8" ht="15" customHeight="1">
      <c r="C56" s="185"/>
      <c r="D56" s="185"/>
      <c r="E56" s="185"/>
    </row>
    <row r="57" spans="1:8" ht="15" customHeight="1">
      <c r="C57" s="185"/>
      <c r="D57" s="185"/>
      <c r="E57" s="185"/>
    </row>
    <row r="58" spans="1:8" ht="15" customHeight="1">
      <c r="C58" s="185"/>
      <c r="D58" s="185"/>
      <c r="E58" s="185"/>
    </row>
    <row r="59" spans="1:8" ht="15" customHeight="1">
      <c r="C59" s="185"/>
      <c r="D59" s="185"/>
      <c r="E59" s="185"/>
    </row>
    <row r="60" spans="1:8" ht="15" customHeight="1">
      <c r="C60" s="185"/>
      <c r="D60" s="185"/>
      <c r="E60" s="185"/>
    </row>
    <row r="61" spans="1:8" ht="15" customHeight="1">
      <c r="C61" s="185"/>
      <c r="D61" s="185"/>
      <c r="E61" s="185"/>
    </row>
    <row r="62" spans="1:8" ht="15" customHeight="1">
      <c r="C62" s="185"/>
      <c r="D62" s="185"/>
      <c r="E62" s="185"/>
    </row>
    <row r="63" spans="1:8" ht="15" customHeight="1">
      <c r="C63" s="185"/>
      <c r="D63" s="185"/>
      <c r="E63" s="185"/>
    </row>
    <row r="64" spans="1:8" ht="15" customHeight="1">
      <c r="C64" s="185"/>
      <c r="D64" s="185"/>
      <c r="E64" s="185"/>
    </row>
    <row r="65" spans="1:8" ht="15" customHeight="1">
      <c r="C65" s="185"/>
      <c r="D65" s="185"/>
      <c r="E65" s="185"/>
    </row>
    <row r="66" spans="1:8" ht="15" customHeight="1">
      <c r="C66" s="185"/>
      <c r="D66" s="185"/>
      <c r="E66" s="185"/>
    </row>
    <row r="67" spans="1:8" ht="15" customHeight="1">
      <c r="C67" s="185"/>
      <c r="D67" s="185"/>
      <c r="E67" s="185"/>
    </row>
    <row r="68" spans="1:8" ht="15" customHeight="1">
      <c r="C68" s="185"/>
      <c r="D68" s="185"/>
      <c r="E68" s="185"/>
    </row>
    <row r="69" spans="1:8" ht="15" customHeight="1">
      <c r="C69" s="185"/>
      <c r="D69" s="185"/>
      <c r="E69" s="185"/>
    </row>
    <row r="70" spans="1:8" ht="15" customHeight="1">
      <c r="C70" s="185"/>
      <c r="D70" s="185"/>
      <c r="E70" s="185"/>
    </row>
    <row r="71" spans="1:8" ht="15" customHeight="1">
      <c r="C71" s="185"/>
      <c r="D71" s="185"/>
      <c r="E71" s="185"/>
    </row>
    <row r="72" spans="1:8" ht="15" customHeight="1">
      <c r="C72" s="185"/>
      <c r="D72" s="185"/>
      <c r="E72" s="185"/>
    </row>
    <row r="73" spans="1:8" s="195" customFormat="1" ht="15" customHeight="1">
      <c r="A73" s="187"/>
      <c r="B73" s="196"/>
      <c r="C73" s="185"/>
      <c r="D73" s="185"/>
      <c r="E73" s="185"/>
      <c r="F73" s="185"/>
      <c r="G73" s="185"/>
      <c r="H73" s="185"/>
    </row>
    <row r="74" spans="1:8" ht="15" customHeight="1">
      <c r="C74" s="185"/>
      <c r="D74" s="185"/>
      <c r="E74" s="185"/>
    </row>
    <row r="75" spans="1:8" ht="15" customHeight="1">
      <c r="C75" s="185"/>
      <c r="D75" s="185"/>
      <c r="E75" s="185"/>
    </row>
    <row r="76" spans="1:8" ht="15" customHeight="1">
      <c r="C76" s="185"/>
      <c r="D76" s="185"/>
      <c r="E76" s="185"/>
    </row>
    <row r="77" spans="1:8" ht="15" customHeight="1">
      <c r="C77" s="185"/>
      <c r="D77" s="185"/>
      <c r="E77" s="185"/>
    </row>
    <row r="78" spans="1:8" ht="15" customHeight="1">
      <c r="C78" s="185"/>
      <c r="D78" s="185"/>
      <c r="E78" s="185"/>
    </row>
    <row r="79" spans="1:8" ht="15" customHeight="1">
      <c r="C79" s="185"/>
      <c r="D79" s="185"/>
      <c r="E79" s="185"/>
    </row>
    <row r="80" spans="1:8" ht="15" customHeight="1">
      <c r="C80" s="185"/>
      <c r="D80" s="185"/>
      <c r="E80" s="185"/>
    </row>
    <row r="81" spans="2:11" s="185" customFormat="1" ht="15" customHeight="1">
      <c r="B81" s="196"/>
      <c r="I81" s="187"/>
      <c r="J81" s="187"/>
      <c r="K81" s="187"/>
    </row>
    <row r="82" spans="2:11" s="185" customFormat="1" ht="15" customHeight="1">
      <c r="B82" s="196"/>
      <c r="I82" s="187"/>
      <c r="J82" s="187"/>
      <c r="K82" s="187"/>
    </row>
    <row r="83" spans="2:11" s="185" customFormat="1" ht="15" customHeight="1">
      <c r="B83" s="196"/>
      <c r="I83" s="187"/>
      <c r="J83" s="187"/>
      <c r="K83" s="187"/>
    </row>
    <row r="84" spans="2:11" s="185" customFormat="1" ht="15" customHeight="1">
      <c r="B84" s="196"/>
      <c r="I84" s="187"/>
      <c r="J84" s="187"/>
      <c r="K84" s="187"/>
    </row>
    <row r="85" spans="2:11" s="185" customFormat="1" ht="15" customHeight="1">
      <c r="B85" s="196"/>
      <c r="I85" s="187"/>
      <c r="J85" s="187"/>
      <c r="K85" s="187"/>
    </row>
    <row r="86" spans="2:11" s="185" customFormat="1" ht="15" customHeight="1">
      <c r="B86" s="196"/>
      <c r="I86" s="187"/>
      <c r="J86" s="187"/>
      <c r="K86" s="187"/>
    </row>
    <row r="87" spans="2:11" s="185" customFormat="1" ht="15" customHeight="1">
      <c r="B87" s="196"/>
      <c r="I87" s="187"/>
      <c r="J87" s="187"/>
      <c r="K87" s="187"/>
    </row>
    <row r="88" spans="2:11" s="185" customFormat="1" ht="15" customHeight="1">
      <c r="B88" s="196"/>
      <c r="I88" s="187"/>
      <c r="J88" s="187"/>
      <c r="K88" s="187"/>
    </row>
    <row r="89" spans="2:11" s="185" customFormat="1" ht="15" customHeight="1">
      <c r="B89" s="196"/>
      <c r="I89" s="187"/>
      <c r="J89" s="187"/>
      <c r="K89" s="187"/>
    </row>
    <row r="90" spans="2:11" s="185" customFormat="1" ht="15" customHeight="1">
      <c r="B90" s="196"/>
      <c r="I90" s="187"/>
      <c r="J90" s="187"/>
      <c r="K90" s="187"/>
    </row>
    <row r="91" spans="2:11" s="185" customFormat="1" ht="15" customHeight="1">
      <c r="B91" s="196"/>
      <c r="I91" s="187"/>
      <c r="J91" s="187"/>
      <c r="K91" s="187"/>
    </row>
    <row r="92" spans="2:11" s="185" customFormat="1" ht="15" customHeight="1">
      <c r="B92" s="196"/>
      <c r="I92" s="187"/>
      <c r="J92" s="187"/>
      <c r="K92" s="187"/>
    </row>
    <row r="93" spans="2:11" s="185" customFormat="1" ht="15" customHeight="1">
      <c r="B93" s="196"/>
      <c r="I93" s="187"/>
      <c r="J93" s="187"/>
      <c r="K93" s="187"/>
    </row>
    <row r="94" spans="2:11" s="185" customFormat="1" ht="15" customHeight="1">
      <c r="B94" s="196"/>
      <c r="I94" s="187"/>
      <c r="J94" s="187"/>
      <c r="K94" s="187"/>
    </row>
    <row r="95" spans="2:11" s="185" customFormat="1" ht="15" customHeight="1">
      <c r="B95" s="196"/>
      <c r="I95" s="187"/>
      <c r="J95" s="187"/>
      <c r="K95" s="187"/>
    </row>
    <row r="96" spans="2:11" s="185" customFormat="1" ht="15" customHeight="1">
      <c r="B96" s="196"/>
      <c r="I96" s="187"/>
      <c r="J96" s="187"/>
      <c r="K96" s="187"/>
    </row>
    <row r="97" spans="1:8" ht="15" customHeight="1">
      <c r="C97" s="185"/>
      <c r="D97" s="185"/>
      <c r="E97" s="185"/>
    </row>
    <row r="98" spans="1:8" ht="15" customHeight="1">
      <c r="C98" s="185"/>
      <c r="D98" s="185"/>
      <c r="E98" s="185"/>
    </row>
    <row r="99" spans="1:8" ht="15" customHeight="1">
      <c r="C99" s="185"/>
      <c r="D99" s="185"/>
      <c r="E99" s="185"/>
    </row>
    <row r="100" spans="1:8" ht="15" customHeight="1">
      <c r="C100" s="185"/>
      <c r="D100" s="185"/>
      <c r="E100" s="185"/>
    </row>
    <row r="101" spans="1:8" ht="15" customHeight="1">
      <c r="C101" s="185"/>
      <c r="D101" s="185"/>
      <c r="E101" s="185"/>
    </row>
    <row r="102" spans="1:8" ht="15" customHeight="1">
      <c r="C102" s="185"/>
      <c r="D102" s="185"/>
      <c r="E102" s="185"/>
    </row>
    <row r="103" spans="1:8" ht="15" customHeight="1">
      <c r="C103" s="185"/>
      <c r="D103" s="185"/>
      <c r="E103" s="185"/>
    </row>
    <row r="104" spans="1:8" ht="15" customHeight="1">
      <c r="C104" s="185"/>
      <c r="D104" s="185"/>
      <c r="E104" s="185"/>
    </row>
    <row r="105" spans="1:8" ht="15" customHeight="1">
      <c r="C105" s="185"/>
      <c r="D105" s="185"/>
      <c r="E105" s="185"/>
    </row>
    <row r="106" spans="1:8" ht="15" customHeight="1">
      <c r="C106" s="185"/>
      <c r="D106" s="185"/>
      <c r="E106" s="185"/>
    </row>
    <row r="107" spans="1:8" ht="15" customHeight="1">
      <c r="C107" s="185"/>
      <c r="D107" s="185"/>
      <c r="E107" s="185"/>
    </row>
    <row r="108" spans="1:8" ht="15" customHeight="1">
      <c r="C108" s="185"/>
      <c r="D108" s="185"/>
      <c r="E108" s="185"/>
    </row>
    <row r="109" spans="1:8" ht="15" customHeight="1">
      <c r="C109" s="185"/>
      <c r="D109" s="185"/>
      <c r="E109" s="185"/>
    </row>
    <row r="110" spans="1:8" s="195" customFormat="1" ht="15" customHeight="1">
      <c r="A110" s="187"/>
      <c r="B110" s="196"/>
      <c r="C110" s="185"/>
      <c r="D110" s="185"/>
      <c r="E110" s="185"/>
      <c r="F110" s="185"/>
      <c r="G110" s="185"/>
      <c r="H110" s="185"/>
    </row>
    <row r="111" spans="1:8" ht="15" customHeight="1">
      <c r="C111" s="185"/>
      <c r="D111" s="185"/>
      <c r="E111" s="185"/>
    </row>
    <row r="112" spans="1:8" s="195" customFormat="1" ht="15" customHeight="1">
      <c r="A112" s="187"/>
      <c r="B112" s="196"/>
      <c r="C112" s="185"/>
      <c r="D112" s="185"/>
      <c r="E112" s="185"/>
      <c r="F112" s="185"/>
      <c r="G112" s="185"/>
      <c r="H112" s="185"/>
    </row>
    <row r="113" spans="2:11" s="185" customFormat="1" ht="15" customHeight="1">
      <c r="B113" s="196"/>
      <c r="I113" s="187"/>
      <c r="J113" s="187"/>
      <c r="K113" s="187"/>
    </row>
    <row r="114" spans="2:11" s="185" customFormat="1" ht="15" customHeight="1">
      <c r="B114" s="196"/>
      <c r="I114" s="187"/>
      <c r="J114" s="187"/>
      <c r="K114" s="187"/>
    </row>
    <row r="115" spans="2:11" s="185" customFormat="1" ht="15" customHeight="1">
      <c r="B115" s="196"/>
      <c r="I115" s="187"/>
      <c r="J115" s="187"/>
      <c r="K115" s="187"/>
    </row>
    <row r="116" spans="2:11" s="185" customFormat="1" ht="15" customHeight="1">
      <c r="B116" s="196"/>
      <c r="I116" s="187"/>
      <c r="J116" s="187"/>
      <c r="K116" s="187"/>
    </row>
    <row r="117" spans="2:11" s="185" customFormat="1" ht="15" customHeight="1">
      <c r="B117" s="196"/>
      <c r="I117" s="187"/>
      <c r="J117" s="187"/>
      <c r="K117" s="187"/>
    </row>
    <row r="118" spans="2:11" s="185" customFormat="1" ht="15" customHeight="1">
      <c r="B118" s="196"/>
      <c r="I118" s="187"/>
      <c r="J118" s="187"/>
      <c r="K118" s="187"/>
    </row>
    <row r="119" spans="2:11" s="185" customFormat="1" ht="15" customHeight="1">
      <c r="B119" s="196"/>
      <c r="I119" s="187"/>
      <c r="J119" s="187"/>
      <c r="K119" s="187"/>
    </row>
    <row r="120" spans="2:11" s="185" customFormat="1" ht="15" customHeight="1">
      <c r="B120" s="196"/>
      <c r="I120" s="187"/>
      <c r="J120" s="187"/>
      <c r="K120" s="187"/>
    </row>
    <row r="121" spans="2:11" s="185" customFormat="1" ht="15" customHeight="1">
      <c r="B121" s="196"/>
      <c r="I121" s="187"/>
      <c r="J121" s="187"/>
      <c r="K121" s="187"/>
    </row>
    <row r="122" spans="2:11" s="185" customFormat="1" ht="15" customHeight="1">
      <c r="B122" s="196"/>
      <c r="I122" s="187"/>
      <c r="J122" s="187"/>
      <c r="K122" s="187"/>
    </row>
    <row r="123" spans="2:11" s="185" customFormat="1" ht="15" customHeight="1">
      <c r="B123" s="196"/>
      <c r="I123" s="187"/>
      <c r="J123" s="187"/>
      <c r="K123" s="187"/>
    </row>
    <row r="124" spans="2:11" s="185" customFormat="1" ht="15" customHeight="1">
      <c r="B124" s="196"/>
      <c r="I124" s="187"/>
      <c r="J124" s="187"/>
      <c r="K124" s="187"/>
    </row>
    <row r="125" spans="2:11" s="185" customFormat="1" ht="15" customHeight="1">
      <c r="B125" s="196"/>
      <c r="I125" s="187"/>
      <c r="J125" s="187"/>
      <c r="K125" s="187"/>
    </row>
    <row r="126" spans="2:11" s="185" customFormat="1" ht="15" customHeight="1">
      <c r="B126" s="196"/>
      <c r="I126" s="187"/>
      <c r="J126" s="187"/>
      <c r="K126" s="187"/>
    </row>
    <row r="127" spans="2:11" s="185" customFormat="1" ht="15" customHeight="1">
      <c r="B127" s="196"/>
      <c r="I127" s="187"/>
      <c r="J127" s="187"/>
      <c r="K127" s="187"/>
    </row>
    <row r="128" spans="2:11" s="185" customFormat="1" ht="15" customHeight="1">
      <c r="B128" s="196"/>
      <c r="I128" s="187"/>
      <c r="J128" s="187"/>
      <c r="K128" s="187"/>
    </row>
    <row r="129" spans="2:11" s="185" customFormat="1" ht="15" customHeight="1">
      <c r="B129" s="196"/>
      <c r="I129" s="187"/>
      <c r="J129" s="187"/>
      <c r="K129" s="187"/>
    </row>
    <row r="130" spans="2:11" s="185" customFormat="1" ht="15" customHeight="1">
      <c r="B130" s="196"/>
      <c r="I130" s="187"/>
      <c r="J130" s="187"/>
      <c r="K130" s="187"/>
    </row>
    <row r="131" spans="2:11" s="185" customFormat="1" ht="15" customHeight="1">
      <c r="B131" s="196"/>
      <c r="I131" s="187"/>
      <c r="J131" s="187"/>
      <c r="K131" s="187"/>
    </row>
    <row r="132" spans="2:11" s="185" customFormat="1" ht="15" customHeight="1">
      <c r="B132" s="196"/>
      <c r="I132" s="187"/>
      <c r="J132" s="187"/>
      <c r="K132" s="187"/>
    </row>
    <row r="133" spans="2:11" s="185" customFormat="1" ht="15" customHeight="1">
      <c r="B133" s="196"/>
      <c r="I133" s="187"/>
      <c r="J133" s="187"/>
      <c r="K133" s="187"/>
    </row>
    <row r="134" spans="2:11" s="185" customFormat="1" ht="15" customHeight="1">
      <c r="B134" s="196"/>
      <c r="I134" s="187"/>
      <c r="J134" s="187"/>
      <c r="K134" s="187"/>
    </row>
    <row r="135" spans="2:11" s="185" customFormat="1" ht="15" customHeight="1">
      <c r="B135" s="196"/>
      <c r="I135" s="187"/>
      <c r="J135" s="187"/>
      <c r="K135" s="187"/>
    </row>
    <row r="136" spans="2:11" s="185" customFormat="1" ht="15" customHeight="1">
      <c r="B136" s="196"/>
      <c r="I136" s="187"/>
      <c r="J136" s="187"/>
      <c r="K136" s="187"/>
    </row>
    <row r="137" spans="2:11" s="185" customFormat="1" ht="15" customHeight="1">
      <c r="B137" s="196"/>
      <c r="I137" s="187"/>
      <c r="J137" s="187"/>
      <c r="K137" s="187"/>
    </row>
    <row r="138" spans="2:11" s="185" customFormat="1" ht="15" customHeight="1">
      <c r="B138" s="196"/>
      <c r="I138" s="187"/>
      <c r="J138" s="187"/>
      <c r="K138" s="187"/>
    </row>
    <row r="139" spans="2:11" s="185" customFormat="1" ht="15" customHeight="1">
      <c r="B139" s="196"/>
      <c r="I139" s="187"/>
      <c r="J139" s="187"/>
      <c r="K139" s="187"/>
    </row>
    <row r="140" spans="2:11" s="185" customFormat="1" ht="15" customHeight="1">
      <c r="B140" s="196"/>
      <c r="I140" s="187"/>
      <c r="J140" s="187"/>
      <c r="K140" s="187"/>
    </row>
    <row r="141" spans="2:11" s="185" customFormat="1" ht="15" customHeight="1">
      <c r="B141" s="196"/>
      <c r="I141" s="187"/>
      <c r="J141" s="187"/>
      <c r="K141" s="187"/>
    </row>
    <row r="142" spans="2:11" s="185" customFormat="1" ht="15" customHeight="1">
      <c r="B142" s="196"/>
      <c r="I142" s="187"/>
      <c r="J142" s="187"/>
      <c r="K142" s="187"/>
    </row>
    <row r="143" spans="2:11" s="185" customFormat="1" ht="15" customHeight="1">
      <c r="B143" s="196"/>
      <c r="I143" s="187"/>
      <c r="J143" s="187"/>
      <c r="K143" s="187"/>
    </row>
    <row r="144" spans="2:11" s="185" customFormat="1" ht="15" customHeight="1">
      <c r="B144" s="196"/>
      <c r="I144" s="187"/>
      <c r="J144" s="187"/>
      <c r="K144" s="187"/>
    </row>
    <row r="145" spans="2:11" s="185" customFormat="1" ht="15" customHeight="1">
      <c r="B145" s="196"/>
      <c r="I145" s="187"/>
      <c r="J145" s="187"/>
      <c r="K145" s="187"/>
    </row>
    <row r="146" spans="2:11" s="185" customFormat="1" ht="15" customHeight="1">
      <c r="B146" s="196"/>
      <c r="I146" s="187"/>
      <c r="J146" s="187"/>
      <c r="K146" s="187"/>
    </row>
    <row r="147" spans="2:11" s="185" customFormat="1" ht="15" customHeight="1">
      <c r="B147" s="196"/>
      <c r="I147" s="187"/>
      <c r="J147" s="187"/>
      <c r="K147" s="187"/>
    </row>
    <row r="148" spans="2:11" s="185" customFormat="1" ht="15" customHeight="1">
      <c r="B148" s="196"/>
      <c r="I148" s="187"/>
      <c r="J148" s="187"/>
      <c r="K148" s="187"/>
    </row>
    <row r="149" spans="2:11" s="185" customFormat="1" ht="15" customHeight="1">
      <c r="B149" s="196"/>
      <c r="I149" s="187"/>
      <c r="J149" s="187"/>
      <c r="K149" s="187"/>
    </row>
    <row r="150" spans="2:11" s="185" customFormat="1" ht="15" customHeight="1">
      <c r="B150" s="196"/>
      <c r="I150" s="187"/>
      <c r="J150" s="187"/>
      <c r="K150" s="187"/>
    </row>
    <row r="151" spans="2:11" s="185" customFormat="1" ht="15" customHeight="1">
      <c r="B151" s="196"/>
      <c r="I151" s="187"/>
      <c r="J151" s="187"/>
      <c r="K151" s="187"/>
    </row>
    <row r="152" spans="2:11" s="185" customFormat="1" ht="15" customHeight="1">
      <c r="B152" s="196"/>
      <c r="I152" s="187"/>
      <c r="J152" s="187"/>
      <c r="K152" s="187"/>
    </row>
    <row r="153" spans="2:11" s="185" customFormat="1" ht="15" customHeight="1">
      <c r="B153" s="196"/>
      <c r="I153" s="187"/>
      <c r="J153" s="187"/>
      <c r="K153" s="187"/>
    </row>
    <row r="154" spans="2:11" s="185" customFormat="1" ht="15" customHeight="1">
      <c r="B154" s="196"/>
      <c r="I154" s="187"/>
      <c r="J154" s="187"/>
      <c r="K154" s="187"/>
    </row>
    <row r="155" spans="2:11" s="185" customFormat="1" ht="15" customHeight="1">
      <c r="B155" s="196"/>
      <c r="I155" s="187"/>
      <c r="J155" s="187"/>
      <c r="K155" s="187"/>
    </row>
    <row r="156" spans="2:11" s="185" customFormat="1" ht="15" customHeight="1">
      <c r="B156" s="196"/>
      <c r="I156" s="187"/>
      <c r="J156" s="187"/>
      <c r="K156" s="187"/>
    </row>
    <row r="157" spans="2:11" s="185" customFormat="1" ht="15" customHeight="1">
      <c r="B157" s="196"/>
      <c r="I157" s="187"/>
      <c r="J157" s="187"/>
      <c r="K157" s="187"/>
    </row>
    <row r="158" spans="2:11" s="185" customFormat="1" ht="15" customHeight="1">
      <c r="B158" s="196"/>
      <c r="I158" s="187"/>
      <c r="J158" s="187"/>
      <c r="K158" s="187"/>
    </row>
    <row r="159" spans="2:11" s="185" customFormat="1" ht="15" customHeight="1">
      <c r="B159" s="196"/>
      <c r="I159" s="187"/>
      <c r="J159" s="187"/>
      <c r="K159" s="187"/>
    </row>
    <row r="160" spans="2:11" s="185" customFormat="1" ht="15" customHeight="1">
      <c r="B160" s="196"/>
      <c r="I160" s="187"/>
      <c r="J160" s="187"/>
      <c r="K160" s="187"/>
    </row>
    <row r="161" spans="2:11" s="185" customFormat="1" ht="15" customHeight="1">
      <c r="B161" s="196"/>
      <c r="I161" s="187"/>
      <c r="J161" s="187"/>
      <c r="K161" s="187"/>
    </row>
    <row r="162" spans="2:11" s="185" customFormat="1" ht="15" customHeight="1">
      <c r="B162" s="196"/>
      <c r="I162" s="187"/>
      <c r="J162" s="187"/>
      <c r="K162" s="187"/>
    </row>
    <row r="163" spans="2:11" s="185" customFormat="1" ht="15" customHeight="1">
      <c r="B163" s="196"/>
      <c r="I163" s="187"/>
      <c r="J163" s="187"/>
      <c r="K163" s="187"/>
    </row>
    <row r="164" spans="2:11" s="185" customFormat="1" ht="15" customHeight="1">
      <c r="B164" s="196"/>
      <c r="I164" s="187"/>
      <c r="J164" s="187"/>
      <c r="K164" s="187"/>
    </row>
    <row r="165" spans="2:11" s="185" customFormat="1" ht="15" customHeight="1">
      <c r="B165" s="196"/>
      <c r="I165" s="187"/>
      <c r="J165" s="187"/>
      <c r="K165" s="187"/>
    </row>
    <row r="166" spans="2:11" s="185" customFormat="1" ht="15" customHeight="1">
      <c r="B166" s="196"/>
      <c r="I166" s="187"/>
      <c r="J166" s="187"/>
      <c r="K166" s="187"/>
    </row>
    <row r="167" spans="2:11" s="185" customFormat="1" ht="15" customHeight="1">
      <c r="B167" s="196"/>
      <c r="I167" s="187"/>
      <c r="J167" s="187"/>
      <c r="K167" s="187"/>
    </row>
    <row r="168" spans="2:11" s="185" customFormat="1" ht="15" customHeight="1">
      <c r="B168" s="196"/>
      <c r="I168" s="187"/>
      <c r="J168" s="187"/>
      <c r="K168" s="187"/>
    </row>
    <row r="169" spans="2:11" s="185" customFormat="1" ht="15" customHeight="1">
      <c r="B169" s="196"/>
      <c r="I169" s="187"/>
      <c r="J169" s="187"/>
      <c r="K169" s="187"/>
    </row>
    <row r="170" spans="2:11" s="185" customFormat="1" ht="15" customHeight="1">
      <c r="B170" s="196"/>
      <c r="I170" s="187"/>
      <c r="J170" s="187"/>
      <c r="K170" s="187"/>
    </row>
    <row r="171" spans="2:11" s="185" customFormat="1" ht="15" customHeight="1">
      <c r="B171" s="196"/>
      <c r="I171" s="187"/>
      <c r="J171" s="187"/>
      <c r="K171" s="187"/>
    </row>
    <row r="172" spans="2:11" s="185" customFormat="1" ht="15" customHeight="1">
      <c r="B172" s="196"/>
      <c r="I172" s="187"/>
      <c r="J172" s="187"/>
      <c r="K172" s="187"/>
    </row>
    <row r="173" spans="2:11" s="185" customFormat="1" ht="15" customHeight="1">
      <c r="B173" s="196"/>
      <c r="I173" s="187"/>
      <c r="J173" s="187"/>
      <c r="K173" s="187"/>
    </row>
    <row r="174" spans="2:11" s="185" customFormat="1" ht="15" customHeight="1">
      <c r="B174" s="196"/>
      <c r="I174" s="187"/>
      <c r="J174" s="187"/>
      <c r="K174" s="187"/>
    </row>
    <row r="175" spans="2:11" s="185" customFormat="1" ht="15" customHeight="1">
      <c r="B175" s="196"/>
      <c r="I175" s="187"/>
      <c r="J175" s="187"/>
      <c r="K175" s="187"/>
    </row>
    <row r="176" spans="2:11" s="185" customFormat="1" ht="15" customHeight="1">
      <c r="B176" s="196"/>
      <c r="I176" s="187"/>
      <c r="J176" s="187"/>
      <c r="K176" s="187"/>
    </row>
    <row r="177" spans="2:11" s="185" customFormat="1" ht="15" customHeight="1">
      <c r="B177" s="196"/>
      <c r="I177" s="187"/>
      <c r="J177" s="187"/>
      <c r="K177" s="187"/>
    </row>
    <row r="178" spans="2:11" s="185" customFormat="1" ht="15" customHeight="1">
      <c r="B178" s="196"/>
      <c r="I178" s="187"/>
      <c r="J178" s="187"/>
      <c r="K178" s="187"/>
    </row>
    <row r="179" spans="2:11" s="185" customFormat="1" ht="15" customHeight="1">
      <c r="B179" s="196"/>
      <c r="I179" s="187"/>
      <c r="J179" s="187"/>
      <c r="K179" s="187"/>
    </row>
    <row r="180" spans="2:11" s="185" customFormat="1" ht="15" customHeight="1">
      <c r="B180" s="196"/>
      <c r="I180" s="187"/>
      <c r="J180" s="187"/>
      <c r="K180" s="187"/>
    </row>
    <row r="181" spans="2:11" s="185" customFormat="1" ht="15" customHeight="1">
      <c r="B181" s="196"/>
      <c r="I181" s="187"/>
      <c r="J181" s="187"/>
      <c r="K181" s="187"/>
    </row>
    <row r="182" spans="2:11" s="185" customFormat="1" ht="15" customHeight="1">
      <c r="B182" s="196"/>
      <c r="I182" s="187"/>
      <c r="J182" s="187"/>
      <c r="K182" s="187"/>
    </row>
    <row r="183" spans="2:11" s="185" customFormat="1" ht="15" customHeight="1">
      <c r="B183" s="196"/>
      <c r="I183" s="187"/>
      <c r="J183" s="187"/>
      <c r="K183" s="187"/>
    </row>
    <row r="184" spans="2:11" s="185" customFormat="1" ht="15" customHeight="1">
      <c r="B184" s="196"/>
      <c r="I184" s="187"/>
      <c r="J184" s="187"/>
      <c r="K184" s="187"/>
    </row>
    <row r="185" spans="2:11" s="185" customFormat="1" ht="15" customHeight="1">
      <c r="B185" s="196"/>
      <c r="I185" s="187"/>
      <c r="J185" s="187"/>
      <c r="K185" s="187"/>
    </row>
    <row r="186" spans="2:11" s="185" customFormat="1" ht="15" customHeight="1">
      <c r="B186" s="196"/>
      <c r="I186" s="187"/>
      <c r="J186" s="187"/>
      <c r="K186" s="187"/>
    </row>
    <row r="187" spans="2:11" s="185" customFormat="1" ht="15" customHeight="1">
      <c r="B187" s="196"/>
      <c r="I187" s="187"/>
      <c r="J187" s="187"/>
      <c r="K187" s="187"/>
    </row>
    <row r="188" spans="2:11" s="185" customFormat="1" ht="15" customHeight="1">
      <c r="B188" s="196"/>
      <c r="I188" s="187"/>
      <c r="J188" s="187"/>
      <c r="K188" s="187"/>
    </row>
    <row r="189" spans="2:11" s="185" customFormat="1" ht="15" customHeight="1">
      <c r="B189" s="196"/>
      <c r="I189" s="187"/>
      <c r="J189" s="187"/>
      <c r="K189" s="187"/>
    </row>
    <row r="190" spans="2:11" s="185" customFormat="1" ht="15" customHeight="1">
      <c r="B190" s="196"/>
      <c r="I190" s="187"/>
      <c r="J190" s="187"/>
      <c r="K190" s="187"/>
    </row>
    <row r="191" spans="2:11" s="185" customFormat="1" ht="15" customHeight="1">
      <c r="B191" s="196"/>
      <c r="I191" s="187"/>
      <c r="J191" s="187"/>
      <c r="K191" s="187"/>
    </row>
    <row r="192" spans="2:11" s="185" customFormat="1" ht="15" customHeight="1">
      <c r="B192" s="196"/>
      <c r="I192" s="187"/>
      <c r="J192" s="187"/>
      <c r="K192" s="187"/>
    </row>
    <row r="193" spans="2:11" s="185" customFormat="1" ht="15" customHeight="1">
      <c r="B193" s="196"/>
      <c r="I193" s="187"/>
      <c r="J193" s="187"/>
      <c r="K193" s="187"/>
    </row>
    <row r="194" spans="2:11" s="185" customFormat="1" ht="15" customHeight="1">
      <c r="B194" s="196"/>
      <c r="I194" s="187"/>
      <c r="J194" s="187"/>
      <c r="K194" s="187"/>
    </row>
    <row r="195" spans="2:11" s="185" customFormat="1" ht="15" customHeight="1">
      <c r="B195" s="196"/>
      <c r="I195" s="187"/>
      <c r="J195" s="187"/>
      <c r="K195" s="187"/>
    </row>
    <row r="196" spans="2:11" s="185" customFormat="1" ht="15" customHeight="1">
      <c r="B196" s="196"/>
      <c r="I196" s="187"/>
      <c r="J196" s="187"/>
      <c r="K196" s="187"/>
    </row>
    <row r="197" spans="2:11" s="185" customFormat="1" ht="15" customHeight="1">
      <c r="B197" s="196"/>
      <c r="I197" s="187"/>
      <c r="J197" s="187"/>
      <c r="K197" s="187"/>
    </row>
    <row r="198" spans="2:11" s="185" customFormat="1" ht="15" customHeight="1">
      <c r="B198" s="196"/>
      <c r="I198" s="187"/>
      <c r="J198" s="187"/>
      <c r="K198" s="187"/>
    </row>
    <row r="199" spans="2:11" s="185" customFormat="1" ht="15" customHeight="1">
      <c r="B199" s="196"/>
      <c r="I199" s="187"/>
      <c r="J199" s="187"/>
      <c r="K199" s="187"/>
    </row>
    <row r="200" spans="2:11" s="185" customFormat="1" ht="15" customHeight="1">
      <c r="B200" s="196"/>
      <c r="I200" s="187"/>
      <c r="J200" s="187"/>
      <c r="K200" s="187"/>
    </row>
    <row r="201" spans="2:11" s="185" customFormat="1" ht="15" customHeight="1">
      <c r="B201" s="196"/>
      <c r="I201" s="187"/>
      <c r="J201" s="187"/>
      <c r="K201" s="187"/>
    </row>
    <row r="202" spans="2:11" s="185" customFormat="1" ht="15" customHeight="1">
      <c r="B202" s="196"/>
      <c r="I202" s="187"/>
      <c r="J202" s="187"/>
      <c r="K202" s="187"/>
    </row>
    <row r="203" spans="2:11" s="185" customFormat="1" ht="15" customHeight="1">
      <c r="B203" s="196"/>
      <c r="I203" s="187"/>
      <c r="J203" s="187"/>
      <c r="K203" s="187"/>
    </row>
    <row r="204" spans="2:11" s="185" customFormat="1" ht="15" customHeight="1">
      <c r="B204" s="196"/>
      <c r="I204" s="187"/>
      <c r="J204" s="187"/>
      <c r="K204" s="187"/>
    </row>
    <row r="205" spans="2:11" s="185" customFormat="1" ht="15" customHeight="1">
      <c r="B205" s="196"/>
      <c r="I205" s="187"/>
      <c r="J205" s="187"/>
      <c r="K205" s="187"/>
    </row>
    <row r="206" spans="2:11" s="185" customFormat="1" ht="15" customHeight="1">
      <c r="B206" s="196"/>
      <c r="I206" s="187"/>
      <c r="J206" s="187"/>
      <c r="K206" s="187"/>
    </row>
    <row r="207" spans="2:11" s="185" customFormat="1" ht="15" customHeight="1">
      <c r="B207" s="196"/>
      <c r="I207" s="187"/>
      <c r="J207" s="187"/>
      <c r="K207" s="187"/>
    </row>
    <row r="208" spans="2:11" s="185" customFormat="1" ht="15" customHeight="1">
      <c r="B208" s="196"/>
      <c r="I208" s="187"/>
      <c r="J208" s="187"/>
      <c r="K208" s="187"/>
    </row>
    <row r="209" spans="1:8" ht="15" customHeight="1">
      <c r="C209" s="185"/>
      <c r="D209" s="185"/>
      <c r="E209" s="185"/>
    </row>
    <row r="210" spans="1:8" ht="15" customHeight="1">
      <c r="C210" s="185"/>
      <c r="D210" s="185"/>
      <c r="E210" s="185"/>
    </row>
    <row r="211" spans="1:8" ht="15" customHeight="1">
      <c r="C211" s="185"/>
      <c r="D211" s="185"/>
      <c r="E211" s="185"/>
    </row>
    <row r="212" spans="1:8" ht="15" customHeight="1">
      <c r="C212" s="185"/>
      <c r="D212" s="185"/>
      <c r="E212" s="185"/>
    </row>
    <row r="213" spans="1:8" ht="15" customHeight="1">
      <c r="C213" s="185"/>
      <c r="D213" s="185"/>
      <c r="E213" s="185"/>
    </row>
    <row r="214" spans="1:8" ht="15" customHeight="1">
      <c r="C214" s="185"/>
      <c r="D214" s="185"/>
      <c r="E214" s="185"/>
    </row>
    <row r="215" spans="1:8" ht="15" customHeight="1">
      <c r="C215" s="185"/>
      <c r="D215" s="185"/>
      <c r="E215" s="185"/>
    </row>
    <row r="216" spans="1:8" ht="15" customHeight="1">
      <c r="C216" s="185"/>
      <c r="D216" s="185"/>
      <c r="E216" s="185"/>
    </row>
    <row r="217" spans="1:8" ht="15" customHeight="1">
      <c r="C217" s="185"/>
      <c r="D217" s="185"/>
      <c r="E217" s="185"/>
    </row>
    <row r="218" spans="1:8" ht="15" customHeight="1">
      <c r="C218" s="185"/>
      <c r="D218" s="185"/>
      <c r="E218" s="185"/>
    </row>
    <row r="219" spans="1:8" ht="15" customHeight="1">
      <c r="C219" s="185"/>
      <c r="D219" s="185"/>
      <c r="E219" s="185"/>
    </row>
    <row r="220" spans="1:8" ht="15" customHeight="1">
      <c r="C220" s="185"/>
      <c r="D220" s="185"/>
      <c r="E220" s="185"/>
    </row>
    <row r="221" spans="1:8" ht="15" customHeight="1">
      <c r="C221" s="185"/>
      <c r="D221" s="185"/>
      <c r="E221" s="185"/>
    </row>
    <row r="222" spans="1:8" ht="15" customHeight="1">
      <c r="C222" s="185"/>
      <c r="D222" s="185"/>
      <c r="E222" s="185"/>
    </row>
    <row r="223" spans="1:8" ht="15" customHeight="1">
      <c r="C223" s="185"/>
      <c r="D223" s="185"/>
      <c r="E223" s="185"/>
    </row>
    <row r="224" spans="1:8" s="195" customFormat="1" ht="15" customHeight="1">
      <c r="A224" s="187"/>
      <c r="B224" s="196"/>
      <c r="C224" s="185"/>
      <c r="D224" s="185"/>
      <c r="E224" s="185"/>
      <c r="F224" s="185"/>
      <c r="G224" s="185"/>
      <c r="H224" s="185"/>
    </row>
    <row r="225" spans="2:11" s="185" customFormat="1" ht="15" customHeight="1">
      <c r="B225" s="196"/>
      <c r="I225" s="187"/>
      <c r="J225" s="187"/>
      <c r="K225" s="187"/>
    </row>
    <row r="226" spans="2:11" s="185" customFormat="1" ht="15" customHeight="1">
      <c r="B226" s="196"/>
      <c r="I226" s="187"/>
      <c r="J226" s="187"/>
      <c r="K226" s="187"/>
    </row>
    <row r="227" spans="2:11" s="185" customFormat="1" ht="15" customHeight="1">
      <c r="B227" s="196"/>
      <c r="I227" s="187"/>
      <c r="J227" s="187"/>
      <c r="K227" s="187"/>
    </row>
    <row r="228" spans="2:11" s="185" customFormat="1" ht="15" customHeight="1">
      <c r="B228" s="196"/>
      <c r="I228" s="187"/>
      <c r="J228" s="187"/>
      <c r="K228" s="187"/>
    </row>
    <row r="229" spans="2:11" s="185" customFormat="1" ht="15" customHeight="1">
      <c r="B229" s="196"/>
      <c r="I229" s="187"/>
      <c r="J229" s="187"/>
      <c r="K229" s="187"/>
    </row>
    <row r="230" spans="2:11" s="185" customFormat="1" ht="15" customHeight="1">
      <c r="B230" s="196"/>
      <c r="I230" s="187"/>
      <c r="J230" s="187"/>
      <c r="K230" s="187"/>
    </row>
    <row r="231" spans="2:11" s="185" customFormat="1" ht="15" customHeight="1">
      <c r="B231" s="196"/>
      <c r="I231" s="187"/>
      <c r="J231" s="187"/>
      <c r="K231" s="187"/>
    </row>
    <row r="232" spans="2:11" s="185" customFormat="1" ht="15" customHeight="1">
      <c r="B232" s="196"/>
      <c r="I232" s="187"/>
      <c r="J232" s="187"/>
      <c r="K232" s="187"/>
    </row>
    <row r="233" spans="2:11" s="185" customFormat="1" ht="15" customHeight="1">
      <c r="B233" s="196"/>
      <c r="I233" s="187"/>
      <c r="J233" s="187"/>
      <c r="K233" s="187"/>
    </row>
    <row r="234" spans="2:11" s="185" customFormat="1" ht="15" customHeight="1">
      <c r="B234" s="196"/>
      <c r="I234" s="187"/>
      <c r="J234" s="187"/>
      <c r="K234" s="187"/>
    </row>
    <row r="235" spans="2:11" s="185" customFormat="1" ht="15" customHeight="1">
      <c r="B235" s="196"/>
      <c r="I235" s="187"/>
      <c r="J235" s="187"/>
      <c r="K235" s="187"/>
    </row>
    <row r="236" spans="2:11" s="185" customFormat="1" ht="15" customHeight="1">
      <c r="B236" s="196"/>
      <c r="I236" s="187"/>
      <c r="J236" s="187"/>
      <c r="K236" s="187"/>
    </row>
    <row r="237" spans="2:11" s="185" customFormat="1" ht="15" customHeight="1">
      <c r="B237" s="196"/>
      <c r="I237" s="187"/>
      <c r="J237" s="187"/>
      <c r="K237" s="187"/>
    </row>
    <row r="238" spans="2:11" s="185" customFormat="1" ht="15" customHeight="1">
      <c r="B238" s="196"/>
      <c r="I238" s="187"/>
      <c r="J238" s="187"/>
      <c r="K238" s="187"/>
    </row>
    <row r="239" spans="2:11" s="185" customFormat="1" ht="15" customHeight="1">
      <c r="B239" s="196"/>
      <c r="I239" s="187"/>
      <c r="J239" s="187"/>
      <c r="K239" s="187"/>
    </row>
    <row r="240" spans="2:11" s="185" customFormat="1" ht="15" customHeight="1">
      <c r="B240" s="196"/>
      <c r="I240" s="187"/>
      <c r="J240" s="187"/>
      <c r="K240" s="187"/>
    </row>
    <row r="241" spans="2:11" s="185" customFormat="1" ht="15" customHeight="1">
      <c r="B241" s="196"/>
      <c r="I241" s="187"/>
      <c r="J241" s="187"/>
      <c r="K241" s="187"/>
    </row>
    <row r="242" spans="2:11" s="185" customFormat="1" ht="15" customHeight="1">
      <c r="B242" s="196"/>
      <c r="I242" s="187"/>
      <c r="J242" s="187"/>
      <c r="K242" s="187"/>
    </row>
    <row r="243" spans="2:11" s="185" customFormat="1" ht="15" customHeight="1">
      <c r="B243" s="196"/>
      <c r="I243" s="187"/>
      <c r="J243" s="187"/>
      <c r="K243" s="187"/>
    </row>
    <row r="244" spans="2:11" s="185" customFormat="1" ht="15" customHeight="1">
      <c r="B244" s="196"/>
      <c r="I244" s="187"/>
      <c r="J244" s="187"/>
      <c r="K244" s="187"/>
    </row>
    <row r="245" spans="2:11" s="185" customFormat="1" ht="15" customHeight="1">
      <c r="B245" s="196"/>
      <c r="I245" s="187"/>
      <c r="J245" s="187"/>
      <c r="K245" s="187"/>
    </row>
    <row r="246" spans="2:11" s="185" customFormat="1" ht="15" customHeight="1">
      <c r="B246" s="196"/>
      <c r="I246" s="187"/>
      <c r="J246" s="187"/>
      <c r="K246" s="187"/>
    </row>
    <row r="247" spans="2:11" s="185" customFormat="1" ht="15" customHeight="1">
      <c r="B247" s="196"/>
      <c r="I247" s="187"/>
      <c r="J247" s="187"/>
      <c r="K247" s="187"/>
    </row>
    <row r="248" spans="2:11" s="185" customFormat="1" ht="15" customHeight="1">
      <c r="B248" s="196"/>
      <c r="I248" s="187"/>
      <c r="J248" s="187"/>
      <c r="K248" s="187"/>
    </row>
    <row r="249" spans="2:11" s="185" customFormat="1" ht="15" customHeight="1">
      <c r="B249" s="196"/>
      <c r="I249" s="187"/>
      <c r="J249" s="187"/>
      <c r="K249" s="187"/>
    </row>
    <row r="250" spans="2:11" s="185" customFormat="1" ht="15" customHeight="1">
      <c r="B250" s="196"/>
      <c r="I250" s="187"/>
      <c r="J250" s="187"/>
      <c r="K250" s="187"/>
    </row>
    <row r="251" spans="2:11" s="185" customFormat="1" ht="15" customHeight="1">
      <c r="B251" s="196"/>
      <c r="I251" s="187"/>
      <c r="J251" s="187"/>
      <c r="K251" s="187"/>
    </row>
    <row r="252" spans="2:11" s="185" customFormat="1" ht="15" customHeight="1">
      <c r="B252" s="196"/>
      <c r="I252" s="187"/>
      <c r="J252" s="187"/>
      <c r="K252" s="187"/>
    </row>
    <row r="253" spans="2:11" s="185" customFormat="1" ht="15" customHeight="1">
      <c r="B253" s="196"/>
      <c r="I253" s="187"/>
      <c r="J253" s="187"/>
      <c r="K253" s="187"/>
    </row>
    <row r="254" spans="2:11" s="185" customFormat="1" ht="15" customHeight="1">
      <c r="B254" s="196"/>
      <c r="I254" s="187"/>
      <c r="J254" s="187"/>
      <c r="K254" s="187"/>
    </row>
    <row r="255" spans="2:11" s="185" customFormat="1" ht="15" customHeight="1">
      <c r="B255" s="196"/>
      <c r="I255" s="187"/>
      <c r="J255" s="187"/>
      <c r="K255" s="187"/>
    </row>
    <row r="257" spans="1:8" ht="15" customHeight="1">
      <c r="C257" s="185"/>
      <c r="D257" s="185"/>
      <c r="E257" s="185"/>
    </row>
    <row r="258" spans="1:8" ht="15" customHeight="1">
      <c r="C258" s="185"/>
      <c r="D258" s="185"/>
      <c r="E258" s="185"/>
    </row>
    <row r="259" spans="1:8" ht="15" customHeight="1">
      <c r="C259" s="185"/>
      <c r="D259" s="185"/>
      <c r="E259" s="185"/>
    </row>
    <row r="260" spans="1:8" ht="15" customHeight="1">
      <c r="C260" s="185"/>
      <c r="D260" s="185"/>
      <c r="E260" s="185"/>
    </row>
    <row r="261" spans="1:8" ht="15" customHeight="1">
      <c r="C261" s="185"/>
      <c r="D261" s="185"/>
      <c r="E261" s="185"/>
    </row>
    <row r="262" spans="1:8" ht="15" customHeight="1">
      <c r="C262" s="185"/>
      <c r="D262" s="185"/>
      <c r="E262" s="185"/>
    </row>
    <row r="263" spans="1:8" ht="15" customHeight="1">
      <c r="C263" s="185"/>
      <c r="D263" s="185"/>
      <c r="E263" s="185"/>
    </row>
    <row r="264" spans="1:8" ht="15" customHeight="1">
      <c r="C264" s="185"/>
      <c r="D264" s="185"/>
      <c r="E264" s="185"/>
    </row>
    <row r="265" spans="1:8" ht="15" customHeight="1">
      <c r="C265" s="185"/>
      <c r="D265" s="185"/>
      <c r="E265" s="185"/>
    </row>
    <row r="266" spans="1:8" s="195" customFormat="1" ht="15" customHeight="1">
      <c r="A266" s="187"/>
      <c r="B266" s="196"/>
      <c r="C266" s="185"/>
      <c r="D266" s="185"/>
      <c r="E266" s="185"/>
      <c r="F266" s="185"/>
      <c r="G266" s="185"/>
      <c r="H266" s="185"/>
    </row>
    <row r="267" spans="1:8" ht="15" customHeight="1">
      <c r="C267" s="185"/>
      <c r="D267" s="185"/>
      <c r="E267" s="185"/>
    </row>
    <row r="268" spans="1:8" ht="15" customHeight="1">
      <c r="C268" s="185"/>
      <c r="D268" s="185"/>
      <c r="E268" s="185"/>
    </row>
    <row r="269" spans="1:8" ht="15" customHeight="1">
      <c r="C269" s="185"/>
      <c r="D269" s="185"/>
      <c r="E269" s="185"/>
    </row>
    <row r="270" spans="1:8" ht="15" customHeight="1">
      <c r="C270" s="185"/>
      <c r="D270" s="185"/>
      <c r="E270" s="185"/>
    </row>
    <row r="271" spans="1:8" ht="15" customHeight="1">
      <c r="C271" s="185"/>
      <c r="D271" s="185"/>
      <c r="E271" s="185"/>
    </row>
    <row r="272" spans="1:8" ht="15" customHeight="1">
      <c r="C272" s="185"/>
      <c r="D272" s="185"/>
      <c r="E272" s="185"/>
    </row>
    <row r="273" spans="2:11" s="185" customFormat="1" ht="15" customHeight="1">
      <c r="B273" s="196"/>
      <c r="I273" s="187"/>
      <c r="J273" s="187"/>
      <c r="K273" s="187"/>
    </row>
    <row r="274" spans="2:11" s="185" customFormat="1" ht="15" customHeight="1">
      <c r="B274" s="196"/>
      <c r="I274" s="187"/>
      <c r="J274" s="187"/>
      <c r="K274" s="187"/>
    </row>
    <row r="275" spans="2:11" s="185" customFormat="1" ht="15" customHeight="1">
      <c r="B275" s="196"/>
      <c r="I275" s="187"/>
      <c r="J275" s="187"/>
      <c r="K275" s="187"/>
    </row>
    <row r="276" spans="2:11" s="185" customFormat="1" ht="15" customHeight="1">
      <c r="B276" s="196"/>
      <c r="I276" s="187"/>
      <c r="J276" s="187"/>
      <c r="K276" s="187"/>
    </row>
    <row r="277" spans="2:11" s="185" customFormat="1" ht="15" customHeight="1">
      <c r="B277" s="196"/>
      <c r="I277" s="187"/>
      <c r="J277" s="187"/>
      <c r="K277" s="187"/>
    </row>
    <row r="278" spans="2:11" s="185" customFormat="1" ht="15" customHeight="1">
      <c r="B278" s="196"/>
      <c r="I278" s="187"/>
      <c r="J278" s="187"/>
      <c r="K278" s="187"/>
    </row>
    <row r="279" spans="2:11" s="185" customFormat="1" ht="15" customHeight="1">
      <c r="B279" s="196"/>
      <c r="I279" s="187"/>
      <c r="J279" s="187"/>
      <c r="K279" s="187"/>
    </row>
    <row r="280" spans="2:11" s="185" customFormat="1" ht="15" customHeight="1">
      <c r="B280" s="196"/>
      <c r="I280" s="187"/>
      <c r="J280" s="187"/>
      <c r="K280" s="187"/>
    </row>
    <row r="281" spans="2:11" s="185" customFormat="1" ht="15" customHeight="1">
      <c r="B281" s="196"/>
      <c r="I281" s="187"/>
      <c r="J281" s="187"/>
      <c r="K281" s="187"/>
    </row>
    <row r="282" spans="2:11" s="185" customFormat="1" ht="15" customHeight="1">
      <c r="B282" s="196"/>
      <c r="I282" s="187"/>
      <c r="J282" s="187"/>
      <c r="K282" s="187"/>
    </row>
    <row r="283" spans="2:11" s="185" customFormat="1" ht="15" customHeight="1">
      <c r="B283" s="196"/>
      <c r="I283" s="187"/>
      <c r="J283" s="187"/>
      <c r="K283" s="187"/>
    </row>
    <row r="284" spans="2:11" s="185" customFormat="1" ht="15" customHeight="1">
      <c r="B284" s="196"/>
      <c r="I284" s="187"/>
      <c r="J284" s="187"/>
      <c r="K284" s="187"/>
    </row>
    <row r="285" spans="2:11" s="185" customFormat="1" ht="15" customHeight="1">
      <c r="B285" s="196"/>
      <c r="I285" s="187"/>
      <c r="J285" s="187"/>
      <c r="K285" s="187"/>
    </row>
    <row r="286" spans="2:11" s="185" customFormat="1" ht="15" customHeight="1">
      <c r="B286" s="196"/>
      <c r="I286" s="187"/>
      <c r="J286" s="187"/>
      <c r="K286" s="187"/>
    </row>
    <row r="287" spans="2:11" s="185" customFormat="1" ht="15" customHeight="1">
      <c r="B287" s="196"/>
      <c r="I287" s="187"/>
      <c r="J287" s="187"/>
      <c r="K287" s="187"/>
    </row>
    <row r="288" spans="2:11" s="185" customFormat="1" ht="15" customHeight="1">
      <c r="B288" s="196"/>
      <c r="I288" s="187"/>
      <c r="J288" s="187"/>
      <c r="K288" s="187"/>
    </row>
    <row r="289" spans="2:11" s="185" customFormat="1" ht="15" customHeight="1">
      <c r="B289" s="196"/>
      <c r="I289" s="187"/>
      <c r="J289" s="187"/>
      <c r="K289" s="187"/>
    </row>
    <row r="290" spans="2:11" s="185" customFormat="1" ht="15" customHeight="1">
      <c r="B290" s="196"/>
      <c r="I290" s="187"/>
      <c r="J290" s="187"/>
      <c r="K290" s="187"/>
    </row>
    <row r="291" spans="2:11" s="185" customFormat="1" ht="15" customHeight="1">
      <c r="B291" s="196"/>
      <c r="I291" s="187"/>
      <c r="J291" s="187"/>
      <c r="K291" s="187"/>
    </row>
    <row r="292" spans="2:11" s="185" customFormat="1" ht="15" customHeight="1">
      <c r="B292" s="196"/>
      <c r="I292" s="187"/>
      <c r="J292" s="187"/>
      <c r="K292" s="187"/>
    </row>
    <row r="293" spans="2:11" s="185" customFormat="1" ht="15" customHeight="1">
      <c r="B293" s="196"/>
      <c r="I293" s="187"/>
      <c r="J293" s="187"/>
      <c r="K293" s="187"/>
    </row>
    <row r="294" spans="2:11" s="185" customFormat="1" ht="15" customHeight="1">
      <c r="B294" s="196"/>
      <c r="I294" s="187"/>
      <c r="J294" s="187"/>
      <c r="K294" s="187"/>
    </row>
    <row r="295" spans="2:11" s="185" customFormat="1" ht="15" customHeight="1">
      <c r="B295" s="196"/>
      <c r="I295" s="187"/>
      <c r="J295" s="187"/>
      <c r="K295" s="187"/>
    </row>
    <row r="296" spans="2:11" s="185" customFormat="1" ht="15" customHeight="1">
      <c r="B296" s="196"/>
      <c r="I296" s="187"/>
      <c r="J296" s="187"/>
      <c r="K296" s="187"/>
    </row>
    <row r="297" spans="2:11" s="185" customFormat="1" ht="15" customHeight="1">
      <c r="B297" s="196"/>
      <c r="I297" s="187"/>
      <c r="J297" s="187"/>
      <c r="K297" s="187"/>
    </row>
    <row r="298" spans="2:11" s="185" customFormat="1" ht="15" customHeight="1">
      <c r="B298" s="196"/>
      <c r="I298" s="187"/>
      <c r="J298" s="187"/>
      <c r="K298" s="187"/>
    </row>
    <row r="299" spans="2:11" s="185" customFormat="1" ht="15" customHeight="1">
      <c r="B299" s="196"/>
      <c r="I299" s="187"/>
      <c r="J299" s="187"/>
      <c r="K299" s="187"/>
    </row>
    <row r="300" spans="2:11" s="185" customFormat="1" ht="15" customHeight="1">
      <c r="B300" s="196"/>
      <c r="I300" s="187"/>
      <c r="J300" s="187"/>
      <c r="K300" s="187"/>
    </row>
    <row r="301" spans="2:11" s="185" customFormat="1" ht="15" customHeight="1">
      <c r="B301" s="196"/>
      <c r="I301" s="187"/>
      <c r="J301" s="187"/>
      <c r="K301" s="187"/>
    </row>
    <row r="302" spans="2:11" s="185" customFormat="1" ht="15" customHeight="1">
      <c r="B302" s="196"/>
      <c r="I302" s="187"/>
      <c r="J302" s="187"/>
      <c r="K302" s="187"/>
    </row>
    <row r="303" spans="2:11" s="185" customFormat="1" ht="15" customHeight="1">
      <c r="B303" s="196"/>
      <c r="I303" s="187"/>
      <c r="J303" s="187"/>
      <c r="K303" s="187"/>
    </row>
    <row r="304" spans="2:11" s="185" customFormat="1" ht="15" customHeight="1">
      <c r="B304" s="196"/>
      <c r="I304" s="187"/>
      <c r="J304" s="187"/>
      <c r="K304" s="187"/>
    </row>
    <row r="305" spans="1:8" ht="15" customHeight="1">
      <c r="C305" s="185"/>
      <c r="D305" s="185"/>
      <c r="E305" s="185"/>
    </row>
    <row r="306" spans="1:8" ht="15" customHeight="1">
      <c r="C306" s="185"/>
      <c r="D306" s="185"/>
      <c r="E306" s="185"/>
    </row>
    <row r="307" spans="1:8" ht="15" customHeight="1">
      <c r="C307" s="185"/>
      <c r="D307" s="185"/>
      <c r="E307" s="185"/>
    </row>
    <row r="308" spans="1:8" ht="15" customHeight="1">
      <c r="C308" s="185"/>
      <c r="D308" s="185"/>
      <c r="E308" s="185"/>
    </row>
    <row r="309" spans="1:8" ht="15" customHeight="1">
      <c r="C309" s="185"/>
      <c r="D309" s="185"/>
      <c r="E309" s="185"/>
    </row>
    <row r="310" spans="1:8" ht="15" customHeight="1">
      <c r="C310" s="185"/>
      <c r="D310" s="185"/>
      <c r="E310" s="185"/>
    </row>
    <row r="311" spans="1:8" s="195" customFormat="1" ht="15" customHeight="1">
      <c r="A311" s="187"/>
      <c r="B311" s="196"/>
      <c r="C311" s="185"/>
      <c r="D311" s="185"/>
      <c r="E311" s="185"/>
      <c r="F311" s="185"/>
      <c r="G311" s="185"/>
      <c r="H311" s="185"/>
    </row>
    <row r="312" spans="1:8" ht="15" customHeight="1">
      <c r="C312" s="185"/>
      <c r="D312" s="185"/>
      <c r="E312" s="185"/>
    </row>
    <row r="313" spans="1:8" ht="15" customHeight="1">
      <c r="C313" s="185"/>
      <c r="D313" s="185"/>
      <c r="E313" s="185"/>
    </row>
    <row r="314" spans="1:8" ht="15" customHeight="1">
      <c r="C314" s="185"/>
      <c r="D314" s="185"/>
      <c r="E314" s="185"/>
    </row>
    <row r="315" spans="1:8" ht="15" customHeight="1">
      <c r="C315" s="185"/>
      <c r="D315" s="185"/>
      <c r="E315" s="185"/>
    </row>
    <row r="316" spans="1:8" ht="15" customHeight="1">
      <c r="C316" s="185"/>
      <c r="D316" s="185"/>
      <c r="E316" s="185"/>
    </row>
    <row r="317" spans="1:8" ht="15" customHeight="1">
      <c r="C317" s="185"/>
      <c r="D317" s="185"/>
      <c r="E317" s="185"/>
    </row>
    <row r="318" spans="1:8" ht="15" customHeight="1">
      <c r="C318" s="185"/>
      <c r="D318" s="185"/>
      <c r="E318" s="185"/>
    </row>
    <row r="319" spans="1:8" ht="15" customHeight="1">
      <c r="C319" s="185"/>
      <c r="D319" s="185"/>
      <c r="E319" s="185"/>
    </row>
    <row r="320" spans="1:8" ht="15" customHeight="1">
      <c r="C320" s="185"/>
      <c r="D320" s="185"/>
      <c r="E320" s="185"/>
    </row>
    <row r="321" spans="2:11" s="185" customFormat="1" ht="15" customHeight="1">
      <c r="B321" s="196"/>
      <c r="I321" s="187"/>
      <c r="J321" s="187"/>
      <c r="K321" s="187"/>
    </row>
    <row r="322" spans="2:11" s="185" customFormat="1" ht="15" customHeight="1">
      <c r="B322" s="196"/>
      <c r="I322" s="187"/>
      <c r="J322" s="187"/>
      <c r="K322" s="187"/>
    </row>
    <row r="323" spans="2:11" s="185" customFormat="1" ht="15" customHeight="1">
      <c r="B323" s="196"/>
      <c r="I323" s="187"/>
      <c r="J323" s="187"/>
      <c r="K323" s="187"/>
    </row>
    <row r="324" spans="2:11" s="185" customFormat="1" ht="15" customHeight="1">
      <c r="B324" s="196"/>
      <c r="I324" s="187"/>
      <c r="J324" s="187"/>
      <c r="K324" s="187"/>
    </row>
    <row r="325" spans="2:11" s="185" customFormat="1" ht="15" customHeight="1">
      <c r="B325" s="196"/>
      <c r="I325" s="187"/>
      <c r="J325" s="187"/>
      <c r="K325" s="187"/>
    </row>
    <row r="326" spans="2:11" s="185" customFormat="1" ht="15" customHeight="1">
      <c r="B326" s="196"/>
      <c r="I326" s="187"/>
      <c r="J326" s="187"/>
      <c r="K326" s="187"/>
    </row>
    <row r="327" spans="2:11" s="185" customFormat="1" ht="15" customHeight="1">
      <c r="B327" s="196"/>
      <c r="I327" s="187"/>
      <c r="J327" s="187"/>
      <c r="K327" s="187"/>
    </row>
    <row r="328" spans="2:11" s="185" customFormat="1" ht="15" customHeight="1">
      <c r="B328" s="196"/>
      <c r="I328" s="187"/>
      <c r="J328" s="187"/>
      <c r="K328" s="187"/>
    </row>
    <row r="329" spans="2:11" s="185" customFormat="1" ht="15" customHeight="1">
      <c r="B329" s="196"/>
      <c r="I329" s="187"/>
      <c r="J329" s="187"/>
      <c r="K329" s="187"/>
    </row>
    <row r="330" spans="2:11" s="185" customFormat="1" ht="15" customHeight="1">
      <c r="B330" s="196"/>
      <c r="I330" s="187"/>
      <c r="J330" s="187"/>
      <c r="K330" s="187"/>
    </row>
    <row r="331" spans="2:11" s="185" customFormat="1" ht="15" customHeight="1">
      <c r="B331" s="196"/>
      <c r="I331" s="187"/>
      <c r="J331" s="187"/>
      <c r="K331" s="187"/>
    </row>
    <row r="332" spans="2:11" s="185" customFormat="1" ht="15" customHeight="1">
      <c r="B332" s="196"/>
      <c r="I332" s="187"/>
      <c r="J332" s="187"/>
      <c r="K332" s="187"/>
    </row>
    <row r="333" spans="2:11" s="185" customFormat="1" ht="15" customHeight="1">
      <c r="B333" s="196"/>
      <c r="I333" s="187"/>
      <c r="J333" s="187"/>
      <c r="K333" s="187"/>
    </row>
    <row r="334" spans="2:11" s="185" customFormat="1" ht="15" customHeight="1">
      <c r="B334" s="196"/>
      <c r="I334" s="187"/>
      <c r="J334" s="187"/>
      <c r="K334" s="187"/>
    </row>
    <row r="335" spans="2:11" s="185" customFormat="1" ht="15" customHeight="1">
      <c r="B335" s="196"/>
      <c r="I335" s="187"/>
      <c r="J335" s="187"/>
      <c r="K335" s="187"/>
    </row>
    <row r="336" spans="2:11" s="185" customFormat="1" ht="15" customHeight="1">
      <c r="B336" s="196"/>
      <c r="I336" s="187"/>
      <c r="J336" s="187"/>
      <c r="K336" s="187"/>
    </row>
    <row r="337" spans="2:11" s="185" customFormat="1" ht="15" customHeight="1">
      <c r="B337" s="196"/>
      <c r="I337" s="187"/>
      <c r="J337" s="187"/>
      <c r="K337" s="187"/>
    </row>
    <row r="338" spans="2:11" s="185" customFormat="1" ht="15" customHeight="1">
      <c r="B338" s="196"/>
      <c r="I338" s="187"/>
      <c r="J338" s="187"/>
      <c r="K338" s="187"/>
    </row>
    <row r="339" spans="2:11" s="185" customFormat="1" ht="15" customHeight="1">
      <c r="B339" s="196"/>
      <c r="I339" s="187"/>
      <c r="J339" s="187"/>
      <c r="K339" s="187"/>
    </row>
    <row r="340" spans="2:11" s="185" customFormat="1" ht="15" customHeight="1">
      <c r="B340" s="196"/>
      <c r="I340" s="187"/>
      <c r="J340" s="187"/>
      <c r="K340" s="187"/>
    </row>
    <row r="341" spans="2:11" s="185" customFormat="1" ht="15" customHeight="1">
      <c r="B341" s="196"/>
      <c r="I341" s="187"/>
      <c r="J341" s="187"/>
      <c r="K341" s="187"/>
    </row>
    <row r="342" spans="2:11" s="185" customFormat="1" ht="15" customHeight="1">
      <c r="B342" s="196"/>
      <c r="I342" s="187"/>
      <c r="J342" s="187"/>
      <c r="K342" s="187"/>
    </row>
    <row r="343" spans="2:11" s="185" customFormat="1" ht="15" customHeight="1">
      <c r="B343" s="196"/>
      <c r="I343" s="187"/>
      <c r="J343" s="187"/>
      <c r="K343" s="187"/>
    </row>
    <row r="344" spans="2:11" s="185" customFormat="1" ht="15" customHeight="1">
      <c r="B344" s="196"/>
      <c r="I344" s="187"/>
      <c r="J344" s="187"/>
      <c r="K344" s="187"/>
    </row>
    <row r="345" spans="2:11" s="185" customFormat="1" ht="15" customHeight="1">
      <c r="B345" s="196"/>
      <c r="I345" s="187"/>
      <c r="J345" s="187"/>
      <c r="K345" s="187"/>
    </row>
    <row r="346" spans="2:11" s="185" customFormat="1" ht="15" customHeight="1">
      <c r="B346" s="196"/>
      <c r="I346" s="187"/>
      <c r="J346" s="187"/>
      <c r="K346" s="187"/>
    </row>
    <row r="347" spans="2:11" s="185" customFormat="1" ht="15" customHeight="1">
      <c r="B347" s="196"/>
      <c r="I347" s="187"/>
      <c r="J347" s="187"/>
      <c r="K347" s="187"/>
    </row>
    <row r="348" spans="2:11" s="185" customFormat="1" ht="15" customHeight="1">
      <c r="B348" s="196"/>
      <c r="I348" s="187"/>
      <c r="J348" s="187"/>
      <c r="K348" s="187"/>
    </row>
    <row r="349" spans="2:11" s="185" customFormat="1" ht="15" customHeight="1">
      <c r="B349" s="196"/>
      <c r="I349" s="187"/>
      <c r="J349" s="187"/>
      <c r="K349" s="187"/>
    </row>
  </sheetData>
  <sheetProtection sheet="1" formatCells="0" formatColumns="0" formatRows="0" insertColumns="0" insertRows="0" insertHyperlinks="0" deleteColumns="0" deleteRows="0" sort="0" autoFilter="0" pivotTables="0"/>
  <printOptions horizontalCentered="1" gridLines="1"/>
  <pageMargins left="0.15748031496062992" right="7.874015748031496E-2" top="0.78740157480314965" bottom="0.59055118110236227" header="0.51181102362204722" footer="0.51181102362204722"/>
  <pageSetup paperSize="9" fitToHeight="7" orientation="landscape" r:id="rId1"/>
  <headerFooter alignWithMargins="0"/>
  <ignoredErrors>
    <ignoredError sqref="D9 E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H423"/>
  <sheetViews>
    <sheetView showGridLines="0" zoomScaleNormal="100" workbookViewId="0">
      <selection activeCell="I47" sqref="I47"/>
    </sheetView>
  </sheetViews>
  <sheetFormatPr defaultColWidth="10.7109375" defaultRowHeight="20.100000000000001" customHeight="1"/>
  <cols>
    <col min="1" max="1" width="2.85546875" style="167" customWidth="1"/>
    <col min="2" max="2" width="14.5703125" style="214" customWidth="1"/>
    <col min="3" max="3" width="7.42578125" style="215" customWidth="1"/>
    <col min="4" max="4" width="28.42578125" style="226" customWidth="1"/>
    <col min="5" max="5" width="11.42578125" style="216" customWidth="1"/>
    <col min="6" max="6" width="11.7109375" style="218" customWidth="1"/>
    <col min="7" max="7" width="10.140625" style="218" customWidth="1"/>
    <col min="8" max="8" width="12" style="218" bestFit="1" customWidth="1"/>
    <col min="9" max="25" width="15.7109375" style="167" customWidth="1"/>
    <col min="26" max="252" width="10.7109375" style="167"/>
    <col min="253" max="253" width="2.85546875" style="167" customWidth="1"/>
    <col min="254" max="254" width="14.5703125" style="167" customWidth="1"/>
    <col min="255" max="255" width="4.5703125" style="167" customWidth="1"/>
    <col min="256" max="256" width="2.140625" style="167" customWidth="1"/>
    <col min="257" max="257" width="28.42578125" style="167" customWidth="1"/>
    <col min="258" max="258" width="11.42578125" style="167" customWidth="1"/>
    <col min="259" max="259" width="11.7109375" style="167" customWidth="1"/>
    <col min="260" max="260" width="10.140625" style="167" customWidth="1"/>
    <col min="261" max="261" width="12" style="167" bestFit="1" customWidth="1"/>
    <col min="262" max="262" width="8.28515625" style="167" customWidth="1"/>
    <col min="263" max="263" width="10.42578125" style="167" customWidth="1"/>
    <col min="264" max="264" width="7.7109375" style="167" customWidth="1"/>
    <col min="265" max="281" width="15.7109375" style="167" customWidth="1"/>
    <col min="282" max="508" width="10.7109375" style="167"/>
    <col min="509" max="509" width="2.85546875" style="167" customWidth="1"/>
    <col min="510" max="510" width="14.5703125" style="167" customWidth="1"/>
    <col min="511" max="511" width="4.5703125" style="167" customWidth="1"/>
    <col min="512" max="512" width="2.140625" style="167" customWidth="1"/>
    <col min="513" max="513" width="28.42578125" style="167" customWidth="1"/>
    <col min="514" max="514" width="11.42578125" style="167" customWidth="1"/>
    <col min="515" max="515" width="11.7109375" style="167" customWidth="1"/>
    <col min="516" max="516" width="10.140625" style="167" customWidth="1"/>
    <col min="517" max="517" width="12" style="167" bestFit="1" customWidth="1"/>
    <col min="518" max="518" width="8.28515625" style="167" customWidth="1"/>
    <col min="519" max="519" width="10.42578125" style="167" customWidth="1"/>
    <col min="520" max="520" width="7.7109375" style="167" customWidth="1"/>
    <col min="521" max="537" width="15.7109375" style="167" customWidth="1"/>
    <col min="538" max="764" width="10.7109375" style="167"/>
    <col min="765" max="765" width="2.85546875" style="167" customWidth="1"/>
    <col min="766" max="766" width="14.5703125" style="167" customWidth="1"/>
    <col min="767" max="767" width="4.5703125" style="167" customWidth="1"/>
    <col min="768" max="768" width="2.140625" style="167" customWidth="1"/>
    <col min="769" max="769" width="28.42578125" style="167" customWidth="1"/>
    <col min="770" max="770" width="11.42578125" style="167" customWidth="1"/>
    <col min="771" max="771" width="11.7109375" style="167" customWidth="1"/>
    <col min="772" max="772" width="10.140625" style="167" customWidth="1"/>
    <col min="773" max="773" width="12" style="167" bestFit="1" customWidth="1"/>
    <col min="774" max="774" width="8.28515625" style="167" customWidth="1"/>
    <col min="775" max="775" width="10.42578125" style="167" customWidth="1"/>
    <col min="776" max="776" width="7.7109375" style="167" customWidth="1"/>
    <col min="777" max="793" width="15.7109375" style="167" customWidth="1"/>
    <col min="794" max="1020" width="10.7109375" style="167"/>
    <col min="1021" max="1021" width="2.85546875" style="167" customWidth="1"/>
    <col min="1022" max="1022" width="14.5703125" style="167" customWidth="1"/>
    <col min="1023" max="1023" width="4.5703125" style="167" customWidth="1"/>
    <col min="1024" max="1024" width="2.140625" style="167" customWidth="1"/>
    <col min="1025" max="1025" width="28.42578125" style="167" customWidth="1"/>
    <col min="1026" max="1026" width="11.42578125" style="167" customWidth="1"/>
    <col min="1027" max="1027" width="11.7109375" style="167" customWidth="1"/>
    <col min="1028" max="1028" width="10.140625" style="167" customWidth="1"/>
    <col min="1029" max="1029" width="12" style="167" bestFit="1" customWidth="1"/>
    <col min="1030" max="1030" width="8.28515625" style="167" customWidth="1"/>
    <col min="1031" max="1031" width="10.42578125" style="167" customWidth="1"/>
    <col min="1032" max="1032" width="7.7109375" style="167" customWidth="1"/>
    <col min="1033" max="1049" width="15.7109375" style="167" customWidth="1"/>
    <col min="1050" max="1276" width="10.7109375" style="167"/>
    <col min="1277" max="1277" width="2.85546875" style="167" customWidth="1"/>
    <col min="1278" max="1278" width="14.5703125" style="167" customWidth="1"/>
    <col min="1279" max="1279" width="4.5703125" style="167" customWidth="1"/>
    <col min="1280" max="1280" width="2.140625" style="167" customWidth="1"/>
    <col min="1281" max="1281" width="28.42578125" style="167" customWidth="1"/>
    <col min="1282" max="1282" width="11.42578125" style="167" customWidth="1"/>
    <col min="1283" max="1283" width="11.7109375" style="167" customWidth="1"/>
    <col min="1284" max="1284" width="10.140625" style="167" customWidth="1"/>
    <col min="1285" max="1285" width="12" style="167" bestFit="1" customWidth="1"/>
    <col min="1286" max="1286" width="8.28515625" style="167" customWidth="1"/>
    <col min="1287" max="1287" width="10.42578125" style="167" customWidth="1"/>
    <col min="1288" max="1288" width="7.7109375" style="167" customWidth="1"/>
    <col min="1289" max="1305" width="15.7109375" style="167" customWidth="1"/>
    <col min="1306" max="1532" width="10.7109375" style="167"/>
    <col min="1533" max="1533" width="2.85546875" style="167" customWidth="1"/>
    <col min="1534" max="1534" width="14.5703125" style="167" customWidth="1"/>
    <col min="1535" max="1535" width="4.5703125" style="167" customWidth="1"/>
    <col min="1536" max="1536" width="2.140625" style="167" customWidth="1"/>
    <col min="1537" max="1537" width="28.42578125" style="167" customWidth="1"/>
    <col min="1538" max="1538" width="11.42578125" style="167" customWidth="1"/>
    <col min="1539" max="1539" width="11.7109375" style="167" customWidth="1"/>
    <col min="1540" max="1540" width="10.140625" style="167" customWidth="1"/>
    <col min="1541" max="1541" width="12" style="167" bestFit="1" customWidth="1"/>
    <col min="1542" max="1542" width="8.28515625" style="167" customWidth="1"/>
    <col min="1543" max="1543" width="10.42578125" style="167" customWidth="1"/>
    <col min="1544" max="1544" width="7.7109375" style="167" customWidth="1"/>
    <col min="1545" max="1561" width="15.7109375" style="167" customWidth="1"/>
    <col min="1562" max="1788" width="10.7109375" style="167"/>
    <col min="1789" max="1789" width="2.85546875" style="167" customWidth="1"/>
    <col min="1790" max="1790" width="14.5703125" style="167" customWidth="1"/>
    <col min="1791" max="1791" width="4.5703125" style="167" customWidth="1"/>
    <col min="1792" max="1792" width="2.140625" style="167" customWidth="1"/>
    <col min="1793" max="1793" width="28.42578125" style="167" customWidth="1"/>
    <col min="1794" max="1794" width="11.42578125" style="167" customWidth="1"/>
    <col min="1795" max="1795" width="11.7109375" style="167" customWidth="1"/>
    <col min="1796" max="1796" width="10.140625" style="167" customWidth="1"/>
    <col min="1797" max="1797" width="12" style="167" bestFit="1" customWidth="1"/>
    <col min="1798" max="1798" width="8.28515625" style="167" customWidth="1"/>
    <col min="1799" max="1799" width="10.42578125" style="167" customWidth="1"/>
    <col min="1800" max="1800" width="7.7109375" style="167" customWidth="1"/>
    <col min="1801" max="1817" width="15.7109375" style="167" customWidth="1"/>
    <col min="1818" max="2044" width="10.7109375" style="167"/>
    <col min="2045" max="2045" width="2.85546875" style="167" customWidth="1"/>
    <col min="2046" max="2046" width="14.5703125" style="167" customWidth="1"/>
    <col min="2047" max="2047" width="4.5703125" style="167" customWidth="1"/>
    <col min="2048" max="2048" width="2.140625" style="167" customWidth="1"/>
    <col min="2049" max="2049" width="28.42578125" style="167" customWidth="1"/>
    <col min="2050" max="2050" width="11.42578125" style="167" customWidth="1"/>
    <col min="2051" max="2051" width="11.7109375" style="167" customWidth="1"/>
    <col min="2052" max="2052" width="10.140625" style="167" customWidth="1"/>
    <col min="2053" max="2053" width="12" style="167" bestFit="1" customWidth="1"/>
    <col min="2054" max="2054" width="8.28515625" style="167" customWidth="1"/>
    <col min="2055" max="2055" width="10.42578125" style="167" customWidth="1"/>
    <col min="2056" max="2056" width="7.7109375" style="167" customWidth="1"/>
    <col min="2057" max="2073" width="15.7109375" style="167" customWidth="1"/>
    <col min="2074" max="2300" width="10.7109375" style="167"/>
    <col min="2301" max="2301" width="2.85546875" style="167" customWidth="1"/>
    <col min="2302" max="2302" width="14.5703125" style="167" customWidth="1"/>
    <col min="2303" max="2303" width="4.5703125" style="167" customWidth="1"/>
    <col min="2304" max="2304" width="2.140625" style="167" customWidth="1"/>
    <col min="2305" max="2305" width="28.42578125" style="167" customWidth="1"/>
    <col min="2306" max="2306" width="11.42578125" style="167" customWidth="1"/>
    <col min="2307" max="2307" width="11.7109375" style="167" customWidth="1"/>
    <col min="2308" max="2308" width="10.140625" style="167" customWidth="1"/>
    <col min="2309" max="2309" width="12" style="167" bestFit="1" customWidth="1"/>
    <col min="2310" max="2310" width="8.28515625" style="167" customWidth="1"/>
    <col min="2311" max="2311" width="10.42578125" style="167" customWidth="1"/>
    <col min="2312" max="2312" width="7.7109375" style="167" customWidth="1"/>
    <col min="2313" max="2329" width="15.7109375" style="167" customWidth="1"/>
    <col min="2330" max="2556" width="10.7109375" style="167"/>
    <col min="2557" max="2557" width="2.85546875" style="167" customWidth="1"/>
    <col min="2558" max="2558" width="14.5703125" style="167" customWidth="1"/>
    <col min="2559" max="2559" width="4.5703125" style="167" customWidth="1"/>
    <col min="2560" max="2560" width="2.140625" style="167" customWidth="1"/>
    <col min="2561" max="2561" width="28.42578125" style="167" customWidth="1"/>
    <col min="2562" max="2562" width="11.42578125" style="167" customWidth="1"/>
    <col min="2563" max="2563" width="11.7109375" style="167" customWidth="1"/>
    <col min="2564" max="2564" width="10.140625" style="167" customWidth="1"/>
    <col min="2565" max="2565" width="12" style="167" bestFit="1" customWidth="1"/>
    <col min="2566" max="2566" width="8.28515625" style="167" customWidth="1"/>
    <col min="2567" max="2567" width="10.42578125" style="167" customWidth="1"/>
    <col min="2568" max="2568" width="7.7109375" style="167" customWidth="1"/>
    <col min="2569" max="2585" width="15.7109375" style="167" customWidth="1"/>
    <col min="2586" max="2812" width="10.7109375" style="167"/>
    <col min="2813" max="2813" width="2.85546875" style="167" customWidth="1"/>
    <col min="2814" max="2814" width="14.5703125" style="167" customWidth="1"/>
    <col min="2815" max="2815" width="4.5703125" style="167" customWidth="1"/>
    <col min="2816" max="2816" width="2.140625" style="167" customWidth="1"/>
    <col min="2817" max="2817" width="28.42578125" style="167" customWidth="1"/>
    <col min="2818" max="2818" width="11.42578125" style="167" customWidth="1"/>
    <col min="2819" max="2819" width="11.7109375" style="167" customWidth="1"/>
    <col min="2820" max="2820" width="10.140625" style="167" customWidth="1"/>
    <col min="2821" max="2821" width="12" style="167" bestFit="1" customWidth="1"/>
    <col min="2822" max="2822" width="8.28515625" style="167" customWidth="1"/>
    <col min="2823" max="2823" width="10.42578125" style="167" customWidth="1"/>
    <col min="2824" max="2824" width="7.7109375" style="167" customWidth="1"/>
    <col min="2825" max="2841" width="15.7109375" style="167" customWidth="1"/>
    <col min="2842" max="3068" width="10.7109375" style="167"/>
    <col min="3069" max="3069" width="2.85546875" style="167" customWidth="1"/>
    <col min="3070" max="3070" width="14.5703125" style="167" customWidth="1"/>
    <col min="3071" max="3071" width="4.5703125" style="167" customWidth="1"/>
    <col min="3072" max="3072" width="2.140625" style="167" customWidth="1"/>
    <col min="3073" max="3073" width="28.42578125" style="167" customWidth="1"/>
    <col min="3074" max="3074" width="11.42578125" style="167" customWidth="1"/>
    <col min="3075" max="3075" width="11.7109375" style="167" customWidth="1"/>
    <col min="3076" max="3076" width="10.140625" style="167" customWidth="1"/>
    <col min="3077" max="3077" width="12" style="167" bestFit="1" customWidth="1"/>
    <col min="3078" max="3078" width="8.28515625" style="167" customWidth="1"/>
    <col min="3079" max="3079" width="10.42578125" style="167" customWidth="1"/>
    <col min="3080" max="3080" width="7.7109375" style="167" customWidth="1"/>
    <col min="3081" max="3097" width="15.7109375" style="167" customWidth="1"/>
    <col min="3098" max="3324" width="10.7109375" style="167"/>
    <col min="3325" max="3325" width="2.85546875" style="167" customWidth="1"/>
    <col min="3326" max="3326" width="14.5703125" style="167" customWidth="1"/>
    <col min="3327" max="3327" width="4.5703125" style="167" customWidth="1"/>
    <col min="3328" max="3328" width="2.140625" style="167" customWidth="1"/>
    <col min="3329" max="3329" width="28.42578125" style="167" customWidth="1"/>
    <col min="3330" max="3330" width="11.42578125" style="167" customWidth="1"/>
    <col min="3331" max="3331" width="11.7109375" style="167" customWidth="1"/>
    <col min="3332" max="3332" width="10.140625" style="167" customWidth="1"/>
    <col min="3333" max="3333" width="12" style="167" bestFit="1" customWidth="1"/>
    <col min="3334" max="3334" width="8.28515625" style="167" customWidth="1"/>
    <col min="3335" max="3335" width="10.42578125" style="167" customWidth="1"/>
    <col min="3336" max="3336" width="7.7109375" style="167" customWidth="1"/>
    <col min="3337" max="3353" width="15.7109375" style="167" customWidth="1"/>
    <col min="3354" max="3580" width="10.7109375" style="167"/>
    <col min="3581" max="3581" width="2.85546875" style="167" customWidth="1"/>
    <col min="3582" max="3582" width="14.5703125" style="167" customWidth="1"/>
    <col min="3583" max="3583" width="4.5703125" style="167" customWidth="1"/>
    <col min="3584" max="3584" width="2.140625" style="167" customWidth="1"/>
    <col min="3585" max="3585" width="28.42578125" style="167" customWidth="1"/>
    <col min="3586" max="3586" width="11.42578125" style="167" customWidth="1"/>
    <col min="3587" max="3587" width="11.7109375" style="167" customWidth="1"/>
    <col min="3588" max="3588" width="10.140625" style="167" customWidth="1"/>
    <col min="3589" max="3589" width="12" style="167" bestFit="1" customWidth="1"/>
    <col min="3590" max="3590" width="8.28515625" style="167" customWidth="1"/>
    <col min="3591" max="3591" width="10.42578125" style="167" customWidth="1"/>
    <col min="3592" max="3592" width="7.7109375" style="167" customWidth="1"/>
    <col min="3593" max="3609" width="15.7109375" style="167" customWidth="1"/>
    <col min="3610" max="3836" width="10.7109375" style="167"/>
    <col min="3837" max="3837" width="2.85546875" style="167" customWidth="1"/>
    <col min="3838" max="3838" width="14.5703125" style="167" customWidth="1"/>
    <col min="3839" max="3839" width="4.5703125" style="167" customWidth="1"/>
    <col min="3840" max="3840" width="2.140625" style="167" customWidth="1"/>
    <col min="3841" max="3841" width="28.42578125" style="167" customWidth="1"/>
    <col min="3842" max="3842" width="11.42578125" style="167" customWidth="1"/>
    <col min="3843" max="3843" width="11.7109375" style="167" customWidth="1"/>
    <col min="3844" max="3844" width="10.140625" style="167" customWidth="1"/>
    <col min="3845" max="3845" width="12" style="167" bestFit="1" customWidth="1"/>
    <col min="3846" max="3846" width="8.28515625" style="167" customWidth="1"/>
    <col min="3847" max="3847" width="10.42578125" style="167" customWidth="1"/>
    <col min="3848" max="3848" width="7.7109375" style="167" customWidth="1"/>
    <col min="3849" max="3865" width="15.7109375" style="167" customWidth="1"/>
    <col min="3866" max="4092" width="10.7109375" style="167"/>
    <col min="4093" max="4093" width="2.85546875" style="167" customWidth="1"/>
    <col min="4094" max="4094" width="14.5703125" style="167" customWidth="1"/>
    <col min="4095" max="4095" width="4.5703125" style="167" customWidth="1"/>
    <col min="4096" max="4096" width="2.140625" style="167" customWidth="1"/>
    <col min="4097" max="4097" width="28.42578125" style="167" customWidth="1"/>
    <col min="4098" max="4098" width="11.42578125" style="167" customWidth="1"/>
    <col min="4099" max="4099" width="11.7109375" style="167" customWidth="1"/>
    <col min="4100" max="4100" width="10.140625" style="167" customWidth="1"/>
    <col min="4101" max="4101" width="12" style="167" bestFit="1" customWidth="1"/>
    <col min="4102" max="4102" width="8.28515625" style="167" customWidth="1"/>
    <col min="4103" max="4103" width="10.42578125" style="167" customWidth="1"/>
    <col min="4104" max="4104" width="7.7109375" style="167" customWidth="1"/>
    <col min="4105" max="4121" width="15.7109375" style="167" customWidth="1"/>
    <col min="4122" max="4348" width="10.7109375" style="167"/>
    <col min="4349" max="4349" width="2.85546875" style="167" customWidth="1"/>
    <col min="4350" max="4350" width="14.5703125" style="167" customWidth="1"/>
    <col min="4351" max="4351" width="4.5703125" style="167" customWidth="1"/>
    <col min="4352" max="4352" width="2.140625" style="167" customWidth="1"/>
    <col min="4353" max="4353" width="28.42578125" style="167" customWidth="1"/>
    <col min="4354" max="4354" width="11.42578125" style="167" customWidth="1"/>
    <col min="4355" max="4355" width="11.7109375" style="167" customWidth="1"/>
    <col min="4356" max="4356" width="10.140625" style="167" customWidth="1"/>
    <col min="4357" max="4357" width="12" style="167" bestFit="1" customWidth="1"/>
    <col min="4358" max="4358" width="8.28515625" style="167" customWidth="1"/>
    <col min="4359" max="4359" width="10.42578125" style="167" customWidth="1"/>
    <col min="4360" max="4360" width="7.7109375" style="167" customWidth="1"/>
    <col min="4361" max="4377" width="15.7109375" style="167" customWidth="1"/>
    <col min="4378" max="4604" width="10.7109375" style="167"/>
    <col min="4605" max="4605" width="2.85546875" style="167" customWidth="1"/>
    <col min="4606" max="4606" width="14.5703125" style="167" customWidth="1"/>
    <col min="4607" max="4607" width="4.5703125" style="167" customWidth="1"/>
    <col min="4608" max="4608" width="2.140625" style="167" customWidth="1"/>
    <col min="4609" max="4609" width="28.42578125" style="167" customWidth="1"/>
    <col min="4610" max="4610" width="11.42578125" style="167" customWidth="1"/>
    <col min="4611" max="4611" width="11.7109375" style="167" customWidth="1"/>
    <col min="4612" max="4612" width="10.140625" style="167" customWidth="1"/>
    <col min="4613" max="4613" width="12" style="167" bestFit="1" customWidth="1"/>
    <col min="4614" max="4614" width="8.28515625" style="167" customWidth="1"/>
    <col min="4615" max="4615" width="10.42578125" style="167" customWidth="1"/>
    <col min="4616" max="4616" width="7.7109375" style="167" customWidth="1"/>
    <col min="4617" max="4633" width="15.7109375" style="167" customWidth="1"/>
    <col min="4634" max="4860" width="10.7109375" style="167"/>
    <col min="4861" max="4861" width="2.85546875" style="167" customWidth="1"/>
    <col min="4862" max="4862" width="14.5703125" style="167" customWidth="1"/>
    <col min="4863" max="4863" width="4.5703125" style="167" customWidth="1"/>
    <col min="4864" max="4864" width="2.140625" style="167" customWidth="1"/>
    <col min="4865" max="4865" width="28.42578125" style="167" customWidth="1"/>
    <col min="4866" max="4866" width="11.42578125" style="167" customWidth="1"/>
    <col min="4867" max="4867" width="11.7109375" style="167" customWidth="1"/>
    <col min="4868" max="4868" width="10.140625" style="167" customWidth="1"/>
    <col min="4869" max="4869" width="12" style="167" bestFit="1" customWidth="1"/>
    <col min="4870" max="4870" width="8.28515625" style="167" customWidth="1"/>
    <col min="4871" max="4871" width="10.42578125" style="167" customWidth="1"/>
    <col min="4872" max="4872" width="7.7109375" style="167" customWidth="1"/>
    <col min="4873" max="4889" width="15.7109375" style="167" customWidth="1"/>
    <col min="4890" max="5116" width="10.7109375" style="167"/>
    <col min="5117" max="5117" width="2.85546875" style="167" customWidth="1"/>
    <col min="5118" max="5118" width="14.5703125" style="167" customWidth="1"/>
    <col min="5119" max="5119" width="4.5703125" style="167" customWidth="1"/>
    <col min="5120" max="5120" width="2.140625" style="167" customWidth="1"/>
    <col min="5121" max="5121" width="28.42578125" style="167" customWidth="1"/>
    <col min="5122" max="5122" width="11.42578125" style="167" customWidth="1"/>
    <col min="5123" max="5123" width="11.7109375" style="167" customWidth="1"/>
    <col min="5124" max="5124" width="10.140625" style="167" customWidth="1"/>
    <col min="5125" max="5125" width="12" style="167" bestFit="1" customWidth="1"/>
    <col min="5126" max="5126" width="8.28515625" style="167" customWidth="1"/>
    <col min="5127" max="5127" width="10.42578125" style="167" customWidth="1"/>
    <col min="5128" max="5128" width="7.7109375" style="167" customWidth="1"/>
    <col min="5129" max="5145" width="15.7109375" style="167" customWidth="1"/>
    <col min="5146" max="5372" width="10.7109375" style="167"/>
    <col min="5373" max="5373" width="2.85546875" style="167" customWidth="1"/>
    <col min="5374" max="5374" width="14.5703125" style="167" customWidth="1"/>
    <col min="5375" max="5375" width="4.5703125" style="167" customWidth="1"/>
    <col min="5376" max="5376" width="2.140625" style="167" customWidth="1"/>
    <col min="5377" max="5377" width="28.42578125" style="167" customWidth="1"/>
    <col min="5378" max="5378" width="11.42578125" style="167" customWidth="1"/>
    <col min="5379" max="5379" width="11.7109375" style="167" customWidth="1"/>
    <col min="5380" max="5380" width="10.140625" style="167" customWidth="1"/>
    <col min="5381" max="5381" width="12" style="167" bestFit="1" customWidth="1"/>
    <col min="5382" max="5382" width="8.28515625" style="167" customWidth="1"/>
    <col min="5383" max="5383" width="10.42578125" style="167" customWidth="1"/>
    <col min="5384" max="5384" width="7.7109375" style="167" customWidth="1"/>
    <col min="5385" max="5401" width="15.7109375" style="167" customWidth="1"/>
    <col min="5402" max="5628" width="10.7109375" style="167"/>
    <col min="5629" max="5629" width="2.85546875" style="167" customWidth="1"/>
    <col min="5630" max="5630" width="14.5703125" style="167" customWidth="1"/>
    <col min="5631" max="5631" width="4.5703125" style="167" customWidth="1"/>
    <col min="5632" max="5632" width="2.140625" style="167" customWidth="1"/>
    <col min="5633" max="5633" width="28.42578125" style="167" customWidth="1"/>
    <col min="5634" max="5634" width="11.42578125" style="167" customWidth="1"/>
    <col min="5635" max="5635" width="11.7109375" style="167" customWidth="1"/>
    <col min="5636" max="5636" width="10.140625" style="167" customWidth="1"/>
    <col min="5637" max="5637" width="12" style="167" bestFit="1" customWidth="1"/>
    <col min="5638" max="5638" width="8.28515625" style="167" customWidth="1"/>
    <col min="5639" max="5639" width="10.42578125" style="167" customWidth="1"/>
    <col min="5640" max="5640" width="7.7109375" style="167" customWidth="1"/>
    <col min="5641" max="5657" width="15.7109375" style="167" customWidth="1"/>
    <col min="5658" max="5884" width="10.7109375" style="167"/>
    <col min="5885" max="5885" width="2.85546875" style="167" customWidth="1"/>
    <col min="5886" max="5886" width="14.5703125" style="167" customWidth="1"/>
    <col min="5887" max="5887" width="4.5703125" style="167" customWidth="1"/>
    <col min="5888" max="5888" width="2.140625" style="167" customWidth="1"/>
    <col min="5889" max="5889" width="28.42578125" style="167" customWidth="1"/>
    <col min="5890" max="5890" width="11.42578125" style="167" customWidth="1"/>
    <col min="5891" max="5891" width="11.7109375" style="167" customWidth="1"/>
    <col min="5892" max="5892" width="10.140625" style="167" customWidth="1"/>
    <col min="5893" max="5893" width="12" style="167" bestFit="1" customWidth="1"/>
    <col min="5894" max="5894" width="8.28515625" style="167" customWidth="1"/>
    <col min="5895" max="5895" width="10.42578125" style="167" customWidth="1"/>
    <col min="5896" max="5896" width="7.7109375" style="167" customWidth="1"/>
    <col min="5897" max="5913" width="15.7109375" style="167" customWidth="1"/>
    <col min="5914" max="6140" width="10.7109375" style="167"/>
    <col min="6141" max="6141" width="2.85546875" style="167" customWidth="1"/>
    <col min="6142" max="6142" width="14.5703125" style="167" customWidth="1"/>
    <col min="6143" max="6143" width="4.5703125" style="167" customWidth="1"/>
    <col min="6144" max="6144" width="2.140625" style="167" customWidth="1"/>
    <col min="6145" max="6145" width="28.42578125" style="167" customWidth="1"/>
    <col min="6146" max="6146" width="11.42578125" style="167" customWidth="1"/>
    <col min="6147" max="6147" width="11.7109375" style="167" customWidth="1"/>
    <col min="6148" max="6148" width="10.140625" style="167" customWidth="1"/>
    <col min="6149" max="6149" width="12" style="167" bestFit="1" customWidth="1"/>
    <col min="6150" max="6150" width="8.28515625" style="167" customWidth="1"/>
    <col min="6151" max="6151" width="10.42578125" style="167" customWidth="1"/>
    <col min="6152" max="6152" width="7.7109375" style="167" customWidth="1"/>
    <col min="6153" max="6169" width="15.7109375" style="167" customWidth="1"/>
    <col min="6170" max="6396" width="10.7109375" style="167"/>
    <col min="6397" max="6397" width="2.85546875" style="167" customWidth="1"/>
    <col min="6398" max="6398" width="14.5703125" style="167" customWidth="1"/>
    <col min="6399" max="6399" width="4.5703125" style="167" customWidth="1"/>
    <col min="6400" max="6400" width="2.140625" style="167" customWidth="1"/>
    <col min="6401" max="6401" width="28.42578125" style="167" customWidth="1"/>
    <col min="6402" max="6402" width="11.42578125" style="167" customWidth="1"/>
    <col min="6403" max="6403" width="11.7109375" style="167" customWidth="1"/>
    <col min="6404" max="6404" width="10.140625" style="167" customWidth="1"/>
    <col min="6405" max="6405" width="12" style="167" bestFit="1" customWidth="1"/>
    <col min="6406" max="6406" width="8.28515625" style="167" customWidth="1"/>
    <col min="6407" max="6407" width="10.42578125" style="167" customWidth="1"/>
    <col min="6408" max="6408" width="7.7109375" style="167" customWidth="1"/>
    <col min="6409" max="6425" width="15.7109375" style="167" customWidth="1"/>
    <col min="6426" max="6652" width="10.7109375" style="167"/>
    <col min="6653" max="6653" width="2.85546875" style="167" customWidth="1"/>
    <col min="6654" max="6654" width="14.5703125" style="167" customWidth="1"/>
    <col min="6655" max="6655" width="4.5703125" style="167" customWidth="1"/>
    <col min="6656" max="6656" width="2.140625" style="167" customWidth="1"/>
    <col min="6657" max="6657" width="28.42578125" style="167" customWidth="1"/>
    <col min="6658" max="6658" width="11.42578125" style="167" customWidth="1"/>
    <col min="6659" max="6659" width="11.7109375" style="167" customWidth="1"/>
    <col min="6660" max="6660" width="10.140625" style="167" customWidth="1"/>
    <col min="6661" max="6661" width="12" style="167" bestFit="1" customWidth="1"/>
    <col min="6662" max="6662" width="8.28515625" style="167" customWidth="1"/>
    <col min="6663" max="6663" width="10.42578125" style="167" customWidth="1"/>
    <col min="6664" max="6664" width="7.7109375" style="167" customWidth="1"/>
    <col min="6665" max="6681" width="15.7109375" style="167" customWidth="1"/>
    <col min="6682" max="6908" width="10.7109375" style="167"/>
    <col min="6909" max="6909" width="2.85546875" style="167" customWidth="1"/>
    <col min="6910" max="6910" width="14.5703125" style="167" customWidth="1"/>
    <col min="6911" max="6911" width="4.5703125" style="167" customWidth="1"/>
    <col min="6912" max="6912" width="2.140625" style="167" customWidth="1"/>
    <col min="6913" max="6913" width="28.42578125" style="167" customWidth="1"/>
    <col min="6914" max="6914" width="11.42578125" style="167" customWidth="1"/>
    <col min="6915" max="6915" width="11.7109375" style="167" customWidth="1"/>
    <col min="6916" max="6916" width="10.140625" style="167" customWidth="1"/>
    <col min="6917" max="6917" width="12" style="167" bestFit="1" customWidth="1"/>
    <col min="6918" max="6918" width="8.28515625" style="167" customWidth="1"/>
    <col min="6919" max="6919" width="10.42578125" style="167" customWidth="1"/>
    <col min="6920" max="6920" width="7.7109375" style="167" customWidth="1"/>
    <col min="6921" max="6937" width="15.7109375" style="167" customWidth="1"/>
    <col min="6938" max="7164" width="10.7109375" style="167"/>
    <col min="7165" max="7165" width="2.85546875" style="167" customWidth="1"/>
    <col min="7166" max="7166" width="14.5703125" style="167" customWidth="1"/>
    <col min="7167" max="7167" width="4.5703125" style="167" customWidth="1"/>
    <col min="7168" max="7168" width="2.140625" style="167" customWidth="1"/>
    <col min="7169" max="7169" width="28.42578125" style="167" customWidth="1"/>
    <col min="7170" max="7170" width="11.42578125" style="167" customWidth="1"/>
    <col min="7171" max="7171" width="11.7109375" style="167" customWidth="1"/>
    <col min="7172" max="7172" width="10.140625" style="167" customWidth="1"/>
    <col min="7173" max="7173" width="12" style="167" bestFit="1" customWidth="1"/>
    <col min="7174" max="7174" width="8.28515625" style="167" customWidth="1"/>
    <col min="7175" max="7175" width="10.42578125" style="167" customWidth="1"/>
    <col min="7176" max="7176" width="7.7109375" style="167" customWidth="1"/>
    <col min="7177" max="7193" width="15.7109375" style="167" customWidth="1"/>
    <col min="7194" max="7420" width="10.7109375" style="167"/>
    <col min="7421" max="7421" width="2.85546875" style="167" customWidth="1"/>
    <col min="7422" max="7422" width="14.5703125" style="167" customWidth="1"/>
    <col min="7423" max="7423" width="4.5703125" style="167" customWidth="1"/>
    <col min="7424" max="7424" width="2.140625" style="167" customWidth="1"/>
    <col min="7425" max="7425" width="28.42578125" style="167" customWidth="1"/>
    <col min="7426" max="7426" width="11.42578125" style="167" customWidth="1"/>
    <col min="7427" max="7427" width="11.7109375" style="167" customWidth="1"/>
    <col min="7428" max="7428" width="10.140625" style="167" customWidth="1"/>
    <col min="7429" max="7429" width="12" style="167" bestFit="1" customWidth="1"/>
    <col min="7430" max="7430" width="8.28515625" style="167" customWidth="1"/>
    <col min="7431" max="7431" width="10.42578125" style="167" customWidth="1"/>
    <col min="7432" max="7432" width="7.7109375" style="167" customWidth="1"/>
    <col min="7433" max="7449" width="15.7109375" style="167" customWidth="1"/>
    <col min="7450" max="7676" width="10.7109375" style="167"/>
    <col min="7677" max="7677" width="2.85546875" style="167" customWidth="1"/>
    <col min="7678" max="7678" width="14.5703125" style="167" customWidth="1"/>
    <col min="7679" max="7679" width="4.5703125" style="167" customWidth="1"/>
    <col min="7680" max="7680" width="2.140625" style="167" customWidth="1"/>
    <col min="7681" max="7681" width="28.42578125" style="167" customWidth="1"/>
    <col min="7682" max="7682" width="11.42578125" style="167" customWidth="1"/>
    <col min="7683" max="7683" width="11.7109375" style="167" customWidth="1"/>
    <col min="7684" max="7684" width="10.140625" style="167" customWidth="1"/>
    <col min="7685" max="7685" width="12" style="167" bestFit="1" customWidth="1"/>
    <col min="7686" max="7686" width="8.28515625" style="167" customWidth="1"/>
    <col min="7687" max="7687" width="10.42578125" style="167" customWidth="1"/>
    <col min="7688" max="7688" width="7.7109375" style="167" customWidth="1"/>
    <col min="7689" max="7705" width="15.7109375" style="167" customWidth="1"/>
    <col min="7706" max="7932" width="10.7109375" style="167"/>
    <col min="7933" max="7933" width="2.85546875" style="167" customWidth="1"/>
    <col min="7934" max="7934" width="14.5703125" style="167" customWidth="1"/>
    <col min="7935" max="7935" width="4.5703125" style="167" customWidth="1"/>
    <col min="7936" max="7936" width="2.140625" style="167" customWidth="1"/>
    <col min="7937" max="7937" width="28.42578125" style="167" customWidth="1"/>
    <col min="7938" max="7938" width="11.42578125" style="167" customWidth="1"/>
    <col min="7939" max="7939" width="11.7109375" style="167" customWidth="1"/>
    <col min="7940" max="7940" width="10.140625" style="167" customWidth="1"/>
    <col min="7941" max="7941" width="12" style="167" bestFit="1" customWidth="1"/>
    <col min="7942" max="7942" width="8.28515625" style="167" customWidth="1"/>
    <col min="7943" max="7943" width="10.42578125" style="167" customWidth="1"/>
    <col min="7944" max="7944" width="7.7109375" style="167" customWidth="1"/>
    <col min="7945" max="7961" width="15.7109375" style="167" customWidth="1"/>
    <col min="7962" max="8188" width="10.7109375" style="167"/>
    <col min="8189" max="8189" width="2.85546875" style="167" customWidth="1"/>
    <col min="8190" max="8190" width="14.5703125" style="167" customWidth="1"/>
    <col min="8191" max="8191" width="4.5703125" style="167" customWidth="1"/>
    <col min="8192" max="8192" width="2.140625" style="167" customWidth="1"/>
    <col min="8193" max="8193" width="28.42578125" style="167" customWidth="1"/>
    <col min="8194" max="8194" width="11.42578125" style="167" customWidth="1"/>
    <col min="8195" max="8195" width="11.7109375" style="167" customWidth="1"/>
    <col min="8196" max="8196" width="10.140625" style="167" customWidth="1"/>
    <col min="8197" max="8197" width="12" style="167" bestFit="1" customWidth="1"/>
    <col min="8198" max="8198" width="8.28515625" style="167" customWidth="1"/>
    <col min="8199" max="8199" width="10.42578125" style="167" customWidth="1"/>
    <col min="8200" max="8200" width="7.7109375" style="167" customWidth="1"/>
    <col min="8201" max="8217" width="15.7109375" style="167" customWidth="1"/>
    <col min="8218" max="8444" width="10.7109375" style="167"/>
    <col min="8445" max="8445" width="2.85546875" style="167" customWidth="1"/>
    <col min="8446" max="8446" width="14.5703125" style="167" customWidth="1"/>
    <col min="8447" max="8447" width="4.5703125" style="167" customWidth="1"/>
    <col min="8448" max="8448" width="2.140625" style="167" customWidth="1"/>
    <col min="8449" max="8449" width="28.42578125" style="167" customWidth="1"/>
    <col min="8450" max="8450" width="11.42578125" style="167" customWidth="1"/>
    <col min="8451" max="8451" width="11.7109375" style="167" customWidth="1"/>
    <col min="8452" max="8452" width="10.140625" style="167" customWidth="1"/>
    <col min="8453" max="8453" width="12" style="167" bestFit="1" customWidth="1"/>
    <col min="8454" max="8454" width="8.28515625" style="167" customWidth="1"/>
    <col min="8455" max="8455" width="10.42578125" style="167" customWidth="1"/>
    <col min="8456" max="8456" width="7.7109375" style="167" customWidth="1"/>
    <col min="8457" max="8473" width="15.7109375" style="167" customWidth="1"/>
    <col min="8474" max="8700" width="10.7109375" style="167"/>
    <col min="8701" max="8701" width="2.85546875" style="167" customWidth="1"/>
    <col min="8702" max="8702" width="14.5703125" style="167" customWidth="1"/>
    <col min="8703" max="8703" width="4.5703125" style="167" customWidth="1"/>
    <col min="8704" max="8704" width="2.140625" style="167" customWidth="1"/>
    <col min="8705" max="8705" width="28.42578125" style="167" customWidth="1"/>
    <col min="8706" max="8706" width="11.42578125" style="167" customWidth="1"/>
    <col min="8707" max="8707" width="11.7109375" style="167" customWidth="1"/>
    <col min="8708" max="8708" width="10.140625" style="167" customWidth="1"/>
    <col min="8709" max="8709" width="12" style="167" bestFit="1" customWidth="1"/>
    <col min="8710" max="8710" width="8.28515625" style="167" customWidth="1"/>
    <col min="8711" max="8711" width="10.42578125" style="167" customWidth="1"/>
    <col min="8712" max="8712" width="7.7109375" style="167" customWidth="1"/>
    <col min="8713" max="8729" width="15.7109375" style="167" customWidth="1"/>
    <col min="8730" max="8956" width="10.7109375" style="167"/>
    <col min="8957" max="8957" width="2.85546875" style="167" customWidth="1"/>
    <col min="8958" max="8958" width="14.5703125" style="167" customWidth="1"/>
    <col min="8959" max="8959" width="4.5703125" style="167" customWidth="1"/>
    <col min="8960" max="8960" width="2.140625" style="167" customWidth="1"/>
    <col min="8961" max="8961" width="28.42578125" style="167" customWidth="1"/>
    <col min="8962" max="8962" width="11.42578125" style="167" customWidth="1"/>
    <col min="8963" max="8963" width="11.7109375" style="167" customWidth="1"/>
    <col min="8964" max="8964" width="10.140625" style="167" customWidth="1"/>
    <col min="8965" max="8965" width="12" style="167" bestFit="1" customWidth="1"/>
    <col min="8966" max="8966" width="8.28515625" style="167" customWidth="1"/>
    <col min="8967" max="8967" width="10.42578125" style="167" customWidth="1"/>
    <col min="8968" max="8968" width="7.7109375" style="167" customWidth="1"/>
    <col min="8969" max="8985" width="15.7109375" style="167" customWidth="1"/>
    <col min="8986" max="9212" width="10.7109375" style="167"/>
    <col min="9213" max="9213" width="2.85546875" style="167" customWidth="1"/>
    <col min="9214" max="9214" width="14.5703125" style="167" customWidth="1"/>
    <col min="9215" max="9215" width="4.5703125" style="167" customWidth="1"/>
    <col min="9216" max="9216" width="2.140625" style="167" customWidth="1"/>
    <col min="9217" max="9217" width="28.42578125" style="167" customWidth="1"/>
    <col min="9218" max="9218" width="11.42578125" style="167" customWidth="1"/>
    <col min="9219" max="9219" width="11.7109375" style="167" customWidth="1"/>
    <col min="9220" max="9220" width="10.140625" style="167" customWidth="1"/>
    <col min="9221" max="9221" width="12" style="167" bestFit="1" customWidth="1"/>
    <col min="9222" max="9222" width="8.28515625" style="167" customWidth="1"/>
    <col min="9223" max="9223" width="10.42578125" style="167" customWidth="1"/>
    <col min="9224" max="9224" width="7.7109375" style="167" customWidth="1"/>
    <col min="9225" max="9241" width="15.7109375" style="167" customWidth="1"/>
    <col min="9242" max="9468" width="10.7109375" style="167"/>
    <col min="9469" max="9469" width="2.85546875" style="167" customWidth="1"/>
    <col min="9470" max="9470" width="14.5703125" style="167" customWidth="1"/>
    <col min="9471" max="9471" width="4.5703125" style="167" customWidth="1"/>
    <col min="9472" max="9472" width="2.140625" style="167" customWidth="1"/>
    <col min="9473" max="9473" width="28.42578125" style="167" customWidth="1"/>
    <col min="9474" max="9474" width="11.42578125" style="167" customWidth="1"/>
    <col min="9475" max="9475" width="11.7109375" style="167" customWidth="1"/>
    <col min="9476" max="9476" width="10.140625" style="167" customWidth="1"/>
    <col min="9477" max="9477" width="12" style="167" bestFit="1" customWidth="1"/>
    <col min="9478" max="9478" width="8.28515625" style="167" customWidth="1"/>
    <col min="9479" max="9479" width="10.42578125" style="167" customWidth="1"/>
    <col min="9480" max="9480" width="7.7109375" style="167" customWidth="1"/>
    <col min="9481" max="9497" width="15.7109375" style="167" customWidth="1"/>
    <col min="9498" max="9724" width="10.7109375" style="167"/>
    <col min="9725" max="9725" width="2.85546875" style="167" customWidth="1"/>
    <col min="9726" max="9726" width="14.5703125" style="167" customWidth="1"/>
    <col min="9727" max="9727" width="4.5703125" style="167" customWidth="1"/>
    <col min="9728" max="9728" width="2.140625" style="167" customWidth="1"/>
    <col min="9729" max="9729" width="28.42578125" style="167" customWidth="1"/>
    <col min="9730" max="9730" width="11.42578125" style="167" customWidth="1"/>
    <col min="9731" max="9731" width="11.7109375" style="167" customWidth="1"/>
    <col min="9732" max="9732" width="10.140625" style="167" customWidth="1"/>
    <col min="9733" max="9733" width="12" style="167" bestFit="1" customWidth="1"/>
    <col min="9734" max="9734" width="8.28515625" style="167" customWidth="1"/>
    <col min="9735" max="9735" width="10.42578125" style="167" customWidth="1"/>
    <col min="9736" max="9736" width="7.7109375" style="167" customWidth="1"/>
    <col min="9737" max="9753" width="15.7109375" style="167" customWidth="1"/>
    <col min="9754" max="9980" width="10.7109375" style="167"/>
    <col min="9981" max="9981" width="2.85546875" style="167" customWidth="1"/>
    <col min="9982" max="9982" width="14.5703125" style="167" customWidth="1"/>
    <col min="9983" max="9983" width="4.5703125" style="167" customWidth="1"/>
    <col min="9984" max="9984" width="2.140625" style="167" customWidth="1"/>
    <col min="9985" max="9985" width="28.42578125" style="167" customWidth="1"/>
    <col min="9986" max="9986" width="11.42578125" style="167" customWidth="1"/>
    <col min="9987" max="9987" width="11.7109375" style="167" customWidth="1"/>
    <col min="9988" max="9988" width="10.140625" style="167" customWidth="1"/>
    <col min="9989" max="9989" width="12" style="167" bestFit="1" customWidth="1"/>
    <col min="9990" max="9990" width="8.28515625" style="167" customWidth="1"/>
    <col min="9991" max="9991" width="10.42578125" style="167" customWidth="1"/>
    <col min="9992" max="9992" width="7.7109375" style="167" customWidth="1"/>
    <col min="9993" max="10009" width="15.7109375" style="167" customWidth="1"/>
    <col min="10010" max="10236" width="10.7109375" style="167"/>
    <col min="10237" max="10237" width="2.85546875" style="167" customWidth="1"/>
    <col min="10238" max="10238" width="14.5703125" style="167" customWidth="1"/>
    <col min="10239" max="10239" width="4.5703125" style="167" customWidth="1"/>
    <col min="10240" max="10240" width="2.140625" style="167" customWidth="1"/>
    <col min="10241" max="10241" width="28.42578125" style="167" customWidth="1"/>
    <col min="10242" max="10242" width="11.42578125" style="167" customWidth="1"/>
    <col min="10243" max="10243" width="11.7109375" style="167" customWidth="1"/>
    <col min="10244" max="10244" width="10.140625" style="167" customWidth="1"/>
    <col min="10245" max="10245" width="12" style="167" bestFit="1" customWidth="1"/>
    <col min="10246" max="10246" width="8.28515625" style="167" customWidth="1"/>
    <col min="10247" max="10247" width="10.42578125" style="167" customWidth="1"/>
    <col min="10248" max="10248" width="7.7109375" style="167" customWidth="1"/>
    <col min="10249" max="10265" width="15.7109375" style="167" customWidth="1"/>
    <col min="10266" max="10492" width="10.7109375" style="167"/>
    <col min="10493" max="10493" width="2.85546875" style="167" customWidth="1"/>
    <col min="10494" max="10494" width="14.5703125" style="167" customWidth="1"/>
    <col min="10495" max="10495" width="4.5703125" style="167" customWidth="1"/>
    <col min="10496" max="10496" width="2.140625" style="167" customWidth="1"/>
    <col min="10497" max="10497" width="28.42578125" style="167" customWidth="1"/>
    <col min="10498" max="10498" width="11.42578125" style="167" customWidth="1"/>
    <col min="10499" max="10499" width="11.7109375" style="167" customWidth="1"/>
    <col min="10500" max="10500" width="10.140625" style="167" customWidth="1"/>
    <col min="10501" max="10501" width="12" style="167" bestFit="1" customWidth="1"/>
    <col min="10502" max="10502" width="8.28515625" style="167" customWidth="1"/>
    <col min="10503" max="10503" width="10.42578125" style="167" customWidth="1"/>
    <col min="10504" max="10504" width="7.7109375" style="167" customWidth="1"/>
    <col min="10505" max="10521" width="15.7109375" style="167" customWidth="1"/>
    <col min="10522" max="10748" width="10.7109375" style="167"/>
    <col min="10749" max="10749" width="2.85546875" style="167" customWidth="1"/>
    <col min="10750" max="10750" width="14.5703125" style="167" customWidth="1"/>
    <col min="10751" max="10751" width="4.5703125" style="167" customWidth="1"/>
    <col min="10752" max="10752" width="2.140625" style="167" customWidth="1"/>
    <col min="10753" max="10753" width="28.42578125" style="167" customWidth="1"/>
    <col min="10754" max="10754" width="11.42578125" style="167" customWidth="1"/>
    <col min="10755" max="10755" width="11.7109375" style="167" customWidth="1"/>
    <col min="10756" max="10756" width="10.140625" style="167" customWidth="1"/>
    <col min="10757" max="10757" width="12" style="167" bestFit="1" customWidth="1"/>
    <col min="10758" max="10758" width="8.28515625" style="167" customWidth="1"/>
    <col min="10759" max="10759" width="10.42578125" style="167" customWidth="1"/>
    <col min="10760" max="10760" width="7.7109375" style="167" customWidth="1"/>
    <col min="10761" max="10777" width="15.7109375" style="167" customWidth="1"/>
    <col min="10778" max="11004" width="10.7109375" style="167"/>
    <col min="11005" max="11005" width="2.85546875" style="167" customWidth="1"/>
    <col min="11006" max="11006" width="14.5703125" style="167" customWidth="1"/>
    <col min="11007" max="11007" width="4.5703125" style="167" customWidth="1"/>
    <col min="11008" max="11008" width="2.140625" style="167" customWidth="1"/>
    <col min="11009" max="11009" width="28.42578125" style="167" customWidth="1"/>
    <col min="11010" max="11010" width="11.42578125" style="167" customWidth="1"/>
    <col min="11011" max="11011" width="11.7109375" style="167" customWidth="1"/>
    <col min="11012" max="11012" width="10.140625" style="167" customWidth="1"/>
    <col min="11013" max="11013" width="12" style="167" bestFit="1" customWidth="1"/>
    <col min="11014" max="11014" width="8.28515625" style="167" customWidth="1"/>
    <col min="11015" max="11015" width="10.42578125" style="167" customWidth="1"/>
    <col min="11016" max="11016" width="7.7109375" style="167" customWidth="1"/>
    <col min="11017" max="11033" width="15.7109375" style="167" customWidth="1"/>
    <col min="11034" max="11260" width="10.7109375" style="167"/>
    <col min="11261" max="11261" width="2.85546875" style="167" customWidth="1"/>
    <col min="11262" max="11262" width="14.5703125" style="167" customWidth="1"/>
    <col min="11263" max="11263" width="4.5703125" style="167" customWidth="1"/>
    <col min="11264" max="11264" width="2.140625" style="167" customWidth="1"/>
    <col min="11265" max="11265" width="28.42578125" style="167" customWidth="1"/>
    <col min="11266" max="11266" width="11.42578125" style="167" customWidth="1"/>
    <col min="11267" max="11267" width="11.7109375" style="167" customWidth="1"/>
    <col min="11268" max="11268" width="10.140625" style="167" customWidth="1"/>
    <col min="11269" max="11269" width="12" style="167" bestFit="1" customWidth="1"/>
    <col min="11270" max="11270" width="8.28515625" style="167" customWidth="1"/>
    <col min="11271" max="11271" width="10.42578125" style="167" customWidth="1"/>
    <col min="11272" max="11272" width="7.7109375" style="167" customWidth="1"/>
    <col min="11273" max="11289" width="15.7109375" style="167" customWidth="1"/>
    <col min="11290" max="11516" width="10.7109375" style="167"/>
    <col min="11517" max="11517" width="2.85546875" style="167" customWidth="1"/>
    <col min="11518" max="11518" width="14.5703125" style="167" customWidth="1"/>
    <col min="11519" max="11519" width="4.5703125" style="167" customWidth="1"/>
    <col min="11520" max="11520" width="2.140625" style="167" customWidth="1"/>
    <col min="11521" max="11521" width="28.42578125" style="167" customWidth="1"/>
    <col min="11522" max="11522" width="11.42578125" style="167" customWidth="1"/>
    <col min="11523" max="11523" width="11.7109375" style="167" customWidth="1"/>
    <col min="11524" max="11524" width="10.140625" style="167" customWidth="1"/>
    <col min="11525" max="11525" width="12" style="167" bestFit="1" customWidth="1"/>
    <col min="11526" max="11526" width="8.28515625" style="167" customWidth="1"/>
    <col min="11527" max="11527" width="10.42578125" style="167" customWidth="1"/>
    <col min="11528" max="11528" width="7.7109375" style="167" customWidth="1"/>
    <col min="11529" max="11545" width="15.7109375" style="167" customWidth="1"/>
    <col min="11546" max="11772" width="10.7109375" style="167"/>
    <col min="11773" max="11773" width="2.85546875" style="167" customWidth="1"/>
    <col min="11774" max="11774" width="14.5703125" style="167" customWidth="1"/>
    <col min="11775" max="11775" width="4.5703125" style="167" customWidth="1"/>
    <col min="11776" max="11776" width="2.140625" style="167" customWidth="1"/>
    <col min="11777" max="11777" width="28.42578125" style="167" customWidth="1"/>
    <col min="11778" max="11778" width="11.42578125" style="167" customWidth="1"/>
    <col min="11779" max="11779" width="11.7109375" style="167" customWidth="1"/>
    <col min="11780" max="11780" width="10.140625" style="167" customWidth="1"/>
    <col min="11781" max="11781" width="12" style="167" bestFit="1" customWidth="1"/>
    <col min="11782" max="11782" width="8.28515625" style="167" customWidth="1"/>
    <col min="11783" max="11783" width="10.42578125" style="167" customWidth="1"/>
    <col min="11784" max="11784" width="7.7109375" style="167" customWidth="1"/>
    <col min="11785" max="11801" width="15.7109375" style="167" customWidth="1"/>
    <col min="11802" max="12028" width="10.7109375" style="167"/>
    <col min="12029" max="12029" width="2.85546875" style="167" customWidth="1"/>
    <col min="12030" max="12030" width="14.5703125" style="167" customWidth="1"/>
    <col min="12031" max="12031" width="4.5703125" style="167" customWidth="1"/>
    <col min="12032" max="12032" width="2.140625" style="167" customWidth="1"/>
    <col min="12033" max="12033" width="28.42578125" style="167" customWidth="1"/>
    <col min="12034" max="12034" width="11.42578125" style="167" customWidth="1"/>
    <col min="12035" max="12035" width="11.7109375" style="167" customWidth="1"/>
    <col min="12036" max="12036" width="10.140625" style="167" customWidth="1"/>
    <col min="12037" max="12037" width="12" style="167" bestFit="1" customWidth="1"/>
    <col min="12038" max="12038" width="8.28515625" style="167" customWidth="1"/>
    <col min="12039" max="12039" width="10.42578125" style="167" customWidth="1"/>
    <col min="12040" max="12040" width="7.7109375" style="167" customWidth="1"/>
    <col min="12041" max="12057" width="15.7109375" style="167" customWidth="1"/>
    <col min="12058" max="12284" width="10.7109375" style="167"/>
    <col min="12285" max="12285" width="2.85546875" style="167" customWidth="1"/>
    <col min="12286" max="12286" width="14.5703125" style="167" customWidth="1"/>
    <col min="12287" max="12287" width="4.5703125" style="167" customWidth="1"/>
    <col min="12288" max="12288" width="2.140625" style="167" customWidth="1"/>
    <col min="12289" max="12289" width="28.42578125" style="167" customWidth="1"/>
    <col min="12290" max="12290" width="11.42578125" style="167" customWidth="1"/>
    <col min="12291" max="12291" width="11.7109375" style="167" customWidth="1"/>
    <col min="12292" max="12292" width="10.140625" style="167" customWidth="1"/>
    <col min="12293" max="12293" width="12" style="167" bestFit="1" customWidth="1"/>
    <col min="12294" max="12294" width="8.28515625" style="167" customWidth="1"/>
    <col min="12295" max="12295" width="10.42578125" style="167" customWidth="1"/>
    <col min="12296" max="12296" width="7.7109375" style="167" customWidth="1"/>
    <col min="12297" max="12313" width="15.7109375" style="167" customWidth="1"/>
    <col min="12314" max="12540" width="10.7109375" style="167"/>
    <col min="12541" max="12541" width="2.85546875" style="167" customWidth="1"/>
    <col min="12542" max="12542" width="14.5703125" style="167" customWidth="1"/>
    <col min="12543" max="12543" width="4.5703125" style="167" customWidth="1"/>
    <col min="12544" max="12544" width="2.140625" style="167" customWidth="1"/>
    <col min="12545" max="12545" width="28.42578125" style="167" customWidth="1"/>
    <col min="12546" max="12546" width="11.42578125" style="167" customWidth="1"/>
    <col min="12547" max="12547" width="11.7109375" style="167" customWidth="1"/>
    <col min="12548" max="12548" width="10.140625" style="167" customWidth="1"/>
    <col min="12549" max="12549" width="12" style="167" bestFit="1" customWidth="1"/>
    <col min="12550" max="12550" width="8.28515625" style="167" customWidth="1"/>
    <col min="12551" max="12551" width="10.42578125" style="167" customWidth="1"/>
    <col min="12552" max="12552" width="7.7109375" style="167" customWidth="1"/>
    <col min="12553" max="12569" width="15.7109375" style="167" customWidth="1"/>
    <col min="12570" max="12796" width="10.7109375" style="167"/>
    <col min="12797" max="12797" width="2.85546875" style="167" customWidth="1"/>
    <col min="12798" max="12798" width="14.5703125" style="167" customWidth="1"/>
    <col min="12799" max="12799" width="4.5703125" style="167" customWidth="1"/>
    <col min="12800" max="12800" width="2.140625" style="167" customWidth="1"/>
    <col min="12801" max="12801" width="28.42578125" style="167" customWidth="1"/>
    <col min="12802" max="12802" width="11.42578125" style="167" customWidth="1"/>
    <col min="12803" max="12803" width="11.7109375" style="167" customWidth="1"/>
    <col min="12804" max="12804" width="10.140625" style="167" customWidth="1"/>
    <col min="12805" max="12805" width="12" style="167" bestFit="1" customWidth="1"/>
    <col min="12806" max="12806" width="8.28515625" style="167" customWidth="1"/>
    <col min="12807" max="12807" width="10.42578125" style="167" customWidth="1"/>
    <col min="12808" max="12808" width="7.7109375" style="167" customWidth="1"/>
    <col min="12809" max="12825" width="15.7109375" style="167" customWidth="1"/>
    <col min="12826" max="13052" width="10.7109375" style="167"/>
    <col min="13053" max="13053" width="2.85546875" style="167" customWidth="1"/>
    <col min="13054" max="13054" width="14.5703125" style="167" customWidth="1"/>
    <col min="13055" max="13055" width="4.5703125" style="167" customWidth="1"/>
    <col min="13056" max="13056" width="2.140625" style="167" customWidth="1"/>
    <col min="13057" max="13057" width="28.42578125" style="167" customWidth="1"/>
    <col min="13058" max="13058" width="11.42578125" style="167" customWidth="1"/>
    <col min="13059" max="13059" width="11.7109375" style="167" customWidth="1"/>
    <col min="13060" max="13060" width="10.140625" style="167" customWidth="1"/>
    <col min="13061" max="13061" width="12" style="167" bestFit="1" customWidth="1"/>
    <col min="13062" max="13062" width="8.28515625" style="167" customWidth="1"/>
    <col min="13063" max="13063" width="10.42578125" style="167" customWidth="1"/>
    <col min="13064" max="13064" width="7.7109375" style="167" customWidth="1"/>
    <col min="13065" max="13081" width="15.7109375" style="167" customWidth="1"/>
    <col min="13082" max="13308" width="10.7109375" style="167"/>
    <col min="13309" max="13309" width="2.85546875" style="167" customWidth="1"/>
    <col min="13310" max="13310" width="14.5703125" style="167" customWidth="1"/>
    <col min="13311" max="13311" width="4.5703125" style="167" customWidth="1"/>
    <col min="13312" max="13312" width="2.140625" style="167" customWidth="1"/>
    <col min="13313" max="13313" width="28.42578125" style="167" customWidth="1"/>
    <col min="13314" max="13314" width="11.42578125" style="167" customWidth="1"/>
    <col min="13315" max="13315" width="11.7109375" style="167" customWidth="1"/>
    <col min="13316" max="13316" width="10.140625" style="167" customWidth="1"/>
    <col min="13317" max="13317" width="12" style="167" bestFit="1" customWidth="1"/>
    <col min="13318" max="13318" width="8.28515625" style="167" customWidth="1"/>
    <col min="13319" max="13319" width="10.42578125" style="167" customWidth="1"/>
    <col min="13320" max="13320" width="7.7109375" style="167" customWidth="1"/>
    <col min="13321" max="13337" width="15.7109375" style="167" customWidth="1"/>
    <col min="13338" max="13564" width="10.7109375" style="167"/>
    <col min="13565" max="13565" width="2.85546875" style="167" customWidth="1"/>
    <col min="13566" max="13566" width="14.5703125" style="167" customWidth="1"/>
    <col min="13567" max="13567" width="4.5703125" style="167" customWidth="1"/>
    <col min="13568" max="13568" width="2.140625" style="167" customWidth="1"/>
    <col min="13569" max="13569" width="28.42578125" style="167" customWidth="1"/>
    <col min="13570" max="13570" width="11.42578125" style="167" customWidth="1"/>
    <col min="13571" max="13571" width="11.7109375" style="167" customWidth="1"/>
    <col min="13572" max="13572" width="10.140625" style="167" customWidth="1"/>
    <col min="13573" max="13573" width="12" style="167" bestFit="1" customWidth="1"/>
    <col min="13574" max="13574" width="8.28515625" style="167" customWidth="1"/>
    <col min="13575" max="13575" width="10.42578125" style="167" customWidth="1"/>
    <col min="13576" max="13576" width="7.7109375" style="167" customWidth="1"/>
    <col min="13577" max="13593" width="15.7109375" style="167" customWidth="1"/>
    <col min="13594" max="13820" width="10.7109375" style="167"/>
    <col min="13821" max="13821" width="2.85546875" style="167" customWidth="1"/>
    <col min="13822" max="13822" width="14.5703125" style="167" customWidth="1"/>
    <col min="13823" max="13823" width="4.5703125" style="167" customWidth="1"/>
    <col min="13824" max="13824" width="2.140625" style="167" customWidth="1"/>
    <col min="13825" max="13825" width="28.42578125" style="167" customWidth="1"/>
    <col min="13826" max="13826" width="11.42578125" style="167" customWidth="1"/>
    <col min="13827" max="13827" width="11.7109375" style="167" customWidth="1"/>
    <col min="13828" max="13828" width="10.140625" style="167" customWidth="1"/>
    <col min="13829" max="13829" width="12" style="167" bestFit="1" customWidth="1"/>
    <col min="13830" max="13830" width="8.28515625" style="167" customWidth="1"/>
    <col min="13831" max="13831" width="10.42578125" style="167" customWidth="1"/>
    <col min="13832" max="13832" width="7.7109375" style="167" customWidth="1"/>
    <col min="13833" max="13849" width="15.7109375" style="167" customWidth="1"/>
    <col min="13850" max="14076" width="10.7109375" style="167"/>
    <col min="14077" max="14077" width="2.85546875" style="167" customWidth="1"/>
    <col min="14078" max="14078" width="14.5703125" style="167" customWidth="1"/>
    <col min="14079" max="14079" width="4.5703125" style="167" customWidth="1"/>
    <col min="14080" max="14080" width="2.140625" style="167" customWidth="1"/>
    <col min="14081" max="14081" width="28.42578125" style="167" customWidth="1"/>
    <col min="14082" max="14082" width="11.42578125" style="167" customWidth="1"/>
    <col min="14083" max="14083" width="11.7109375" style="167" customWidth="1"/>
    <col min="14084" max="14084" width="10.140625" style="167" customWidth="1"/>
    <col min="14085" max="14085" width="12" style="167" bestFit="1" customWidth="1"/>
    <col min="14086" max="14086" width="8.28515625" style="167" customWidth="1"/>
    <col min="14087" max="14087" width="10.42578125" style="167" customWidth="1"/>
    <col min="14088" max="14088" width="7.7109375" style="167" customWidth="1"/>
    <col min="14089" max="14105" width="15.7109375" style="167" customWidth="1"/>
    <col min="14106" max="14332" width="10.7109375" style="167"/>
    <col min="14333" max="14333" width="2.85546875" style="167" customWidth="1"/>
    <col min="14334" max="14334" width="14.5703125" style="167" customWidth="1"/>
    <col min="14335" max="14335" width="4.5703125" style="167" customWidth="1"/>
    <col min="14336" max="14336" width="2.140625" style="167" customWidth="1"/>
    <col min="14337" max="14337" width="28.42578125" style="167" customWidth="1"/>
    <col min="14338" max="14338" width="11.42578125" style="167" customWidth="1"/>
    <col min="14339" max="14339" width="11.7109375" style="167" customWidth="1"/>
    <col min="14340" max="14340" width="10.140625" style="167" customWidth="1"/>
    <col min="14341" max="14341" width="12" style="167" bestFit="1" customWidth="1"/>
    <col min="14342" max="14342" width="8.28515625" style="167" customWidth="1"/>
    <col min="14343" max="14343" width="10.42578125" style="167" customWidth="1"/>
    <col min="14344" max="14344" width="7.7109375" style="167" customWidth="1"/>
    <col min="14345" max="14361" width="15.7109375" style="167" customWidth="1"/>
    <col min="14362" max="14588" width="10.7109375" style="167"/>
    <col min="14589" max="14589" width="2.85546875" style="167" customWidth="1"/>
    <col min="14590" max="14590" width="14.5703125" style="167" customWidth="1"/>
    <col min="14591" max="14591" width="4.5703125" style="167" customWidth="1"/>
    <col min="14592" max="14592" width="2.140625" style="167" customWidth="1"/>
    <col min="14593" max="14593" width="28.42578125" style="167" customWidth="1"/>
    <col min="14594" max="14594" width="11.42578125" style="167" customWidth="1"/>
    <col min="14595" max="14595" width="11.7109375" style="167" customWidth="1"/>
    <col min="14596" max="14596" width="10.140625" style="167" customWidth="1"/>
    <col min="14597" max="14597" width="12" style="167" bestFit="1" customWidth="1"/>
    <col min="14598" max="14598" width="8.28515625" style="167" customWidth="1"/>
    <col min="14599" max="14599" width="10.42578125" style="167" customWidth="1"/>
    <col min="14600" max="14600" width="7.7109375" style="167" customWidth="1"/>
    <col min="14601" max="14617" width="15.7109375" style="167" customWidth="1"/>
    <col min="14618" max="14844" width="10.7109375" style="167"/>
    <col min="14845" max="14845" width="2.85546875" style="167" customWidth="1"/>
    <col min="14846" max="14846" width="14.5703125" style="167" customWidth="1"/>
    <col min="14847" max="14847" width="4.5703125" style="167" customWidth="1"/>
    <col min="14848" max="14848" width="2.140625" style="167" customWidth="1"/>
    <col min="14849" max="14849" width="28.42578125" style="167" customWidth="1"/>
    <col min="14850" max="14850" width="11.42578125" style="167" customWidth="1"/>
    <col min="14851" max="14851" width="11.7109375" style="167" customWidth="1"/>
    <col min="14852" max="14852" width="10.140625" style="167" customWidth="1"/>
    <col min="14853" max="14853" width="12" style="167" bestFit="1" customWidth="1"/>
    <col min="14854" max="14854" width="8.28515625" style="167" customWidth="1"/>
    <col min="14855" max="14855" width="10.42578125" style="167" customWidth="1"/>
    <col min="14856" max="14856" width="7.7109375" style="167" customWidth="1"/>
    <col min="14857" max="14873" width="15.7109375" style="167" customWidth="1"/>
    <col min="14874" max="15100" width="10.7109375" style="167"/>
    <col min="15101" max="15101" width="2.85546875" style="167" customWidth="1"/>
    <col min="15102" max="15102" width="14.5703125" style="167" customWidth="1"/>
    <col min="15103" max="15103" width="4.5703125" style="167" customWidth="1"/>
    <col min="15104" max="15104" width="2.140625" style="167" customWidth="1"/>
    <col min="15105" max="15105" width="28.42578125" style="167" customWidth="1"/>
    <col min="15106" max="15106" width="11.42578125" style="167" customWidth="1"/>
    <col min="15107" max="15107" width="11.7109375" style="167" customWidth="1"/>
    <col min="15108" max="15108" width="10.140625" style="167" customWidth="1"/>
    <col min="15109" max="15109" width="12" style="167" bestFit="1" customWidth="1"/>
    <col min="15110" max="15110" width="8.28515625" style="167" customWidth="1"/>
    <col min="15111" max="15111" width="10.42578125" style="167" customWidth="1"/>
    <col min="15112" max="15112" width="7.7109375" style="167" customWidth="1"/>
    <col min="15113" max="15129" width="15.7109375" style="167" customWidth="1"/>
    <col min="15130" max="15356" width="10.7109375" style="167"/>
    <col min="15357" max="15357" width="2.85546875" style="167" customWidth="1"/>
    <col min="15358" max="15358" width="14.5703125" style="167" customWidth="1"/>
    <col min="15359" max="15359" width="4.5703125" style="167" customWidth="1"/>
    <col min="15360" max="15360" width="2.140625" style="167" customWidth="1"/>
    <col min="15361" max="15361" width="28.42578125" style="167" customWidth="1"/>
    <col min="15362" max="15362" width="11.42578125" style="167" customWidth="1"/>
    <col min="15363" max="15363" width="11.7109375" style="167" customWidth="1"/>
    <col min="15364" max="15364" width="10.140625" style="167" customWidth="1"/>
    <col min="15365" max="15365" width="12" style="167" bestFit="1" customWidth="1"/>
    <col min="15366" max="15366" width="8.28515625" style="167" customWidth="1"/>
    <col min="15367" max="15367" width="10.42578125" style="167" customWidth="1"/>
    <col min="15368" max="15368" width="7.7109375" style="167" customWidth="1"/>
    <col min="15369" max="15385" width="15.7109375" style="167" customWidth="1"/>
    <col min="15386" max="15612" width="10.7109375" style="167"/>
    <col min="15613" max="15613" width="2.85546875" style="167" customWidth="1"/>
    <col min="15614" max="15614" width="14.5703125" style="167" customWidth="1"/>
    <col min="15615" max="15615" width="4.5703125" style="167" customWidth="1"/>
    <col min="15616" max="15616" width="2.140625" style="167" customWidth="1"/>
    <col min="15617" max="15617" width="28.42578125" style="167" customWidth="1"/>
    <col min="15618" max="15618" width="11.42578125" style="167" customWidth="1"/>
    <col min="15619" max="15619" width="11.7109375" style="167" customWidth="1"/>
    <col min="15620" max="15620" width="10.140625" style="167" customWidth="1"/>
    <col min="15621" max="15621" width="12" style="167" bestFit="1" customWidth="1"/>
    <col min="15622" max="15622" width="8.28515625" style="167" customWidth="1"/>
    <col min="15623" max="15623" width="10.42578125" style="167" customWidth="1"/>
    <col min="15624" max="15624" width="7.7109375" style="167" customWidth="1"/>
    <col min="15625" max="15641" width="15.7109375" style="167" customWidth="1"/>
    <col min="15642" max="15868" width="10.7109375" style="167"/>
    <col min="15869" max="15869" width="2.85546875" style="167" customWidth="1"/>
    <col min="15870" max="15870" width="14.5703125" style="167" customWidth="1"/>
    <col min="15871" max="15871" width="4.5703125" style="167" customWidth="1"/>
    <col min="15872" max="15872" width="2.140625" style="167" customWidth="1"/>
    <col min="15873" max="15873" width="28.42578125" style="167" customWidth="1"/>
    <col min="15874" max="15874" width="11.42578125" style="167" customWidth="1"/>
    <col min="15875" max="15875" width="11.7109375" style="167" customWidth="1"/>
    <col min="15876" max="15876" width="10.140625" style="167" customWidth="1"/>
    <col min="15877" max="15877" width="12" style="167" bestFit="1" customWidth="1"/>
    <col min="15878" max="15878" width="8.28515625" style="167" customWidth="1"/>
    <col min="15879" max="15879" width="10.42578125" style="167" customWidth="1"/>
    <col min="15880" max="15880" width="7.7109375" style="167" customWidth="1"/>
    <col min="15881" max="15897" width="15.7109375" style="167" customWidth="1"/>
    <col min="15898" max="16124" width="10.7109375" style="167"/>
    <col min="16125" max="16125" width="2.85546875" style="167" customWidth="1"/>
    <col min="16126" max="16126" width="14.5703125" style="167" customWidth="1"/>
    <col min="16127" max="16127" width="4.5703125" style="167" customWidth="1"/>
    <col min="16128" max="16128" width="2.140625" style="167" customWidth="1"/>
    <col min="16129" max="16129" width="28.42578125" style="167" customWidth="1"/>
    <col min="16130" max="16130" width="11.42578125" style="167" customWidth="1"/>
    <col min="16131" max="16131" width="11.7109375" style="167" customWidth="1"/>
    <col min="16132" max="16132" width="10.140625" style="167" customWidth="1"/>
    <col min="16133" max="16133" width="12" style="167" bestFit="1" customWidth="1"/>
    <col min="16134" max="16134" width="8.28515625" style="167" customWidth="1"/>
    <col min="16135" max="16135" width="10.42578125" style="167" customWidth="1"/>
    <col min="16136" max="16136" width="7.7109375" style="167" customWidth="1"/>
    <col min="16137" max="16153" width="15.7109375" style="167" customWidth="1"/>
    <col min="16154" max="16384" width="10.7109375" style="167"/>
  </cols>
  <sheetData>
    <row r="1" spans="2:8" ht="20.100000000000001" customHeight="1">
      <c r="D1" s="217" t="s">
        <v>1495</v>
      </c>
      <c r="E1" s="217"/>
    </row>
    <row r="2" spans="2:8" ht="20.100000000000001" customHeight="1">
      <c r="D2" s="217" t="s">
        <v>1496</v>
      </c>
      <c r="E2" s="217"/>
    </row>
    <row r="3" spans="2:8" ht="20.100000000000001" customHeight="1">
      <c r="D3" s="217" t="str">
        <f>'1 Zavtrak'!F2</f>
        <v>Кето новичок</v>
      </c>
      <c r="E3" s="217"/>
    </row>
    <row r="4" spans="2:8" s="168" customFormat="1" ht="31.5" customHeight="1" thickBot="1">
      <c r="B4" s="257">
        <f ca="1">'1 Zavtrak'!K2</f>
        <v>41687.162264814811</v>
      </c>
      <c r="C4" s="230"/>
      <c r="D4" s="231"/>
      <c r="E4" s="232" t="s">
        <v>1497</v>
      </c>
      <c r="F4" s="233" t="s">
        <v>1479</v>
      </c>
      <c r="G4" s="233" t="s">
        <v>1480</v>
      </c>
      <c r="H4" s="233" t="s">
        <v>10</v>
      </c>
    </row>
    <row r="5" spans="2:8" s="170" customFormat="1" ht="15.75" customHeight="1">
      <c r="B5" s="245" t="s">
        <v>1481</v>
      </c>
      <c r="C5" s="234">
        <f>'1 Zavtrak'!D14</f>
        <v>20</v>
      </c>
      <c r="D5" s="235" t="str">
        <f>'1 Zavtrak'!F14</f>
        <v xml:space="preserve">баранина </v>
      </c>
      <c r="E5" s="251">
        <f>'1 Zavtrak'!J38</f>
        <v>6.16</v>
      </c>
      <c r="F5" s="252">
        <f>'1 Zavtrak'!K38</f>
        <v>30.8</v>
      </c>
      <c r="G5" s="252">
        <f>'1 Zavtrak'!L38</f>
        <v>2.2599999999999998</v>
      </c>
      <c r="H5" s="253">
        <f>'1 Zavtrak'!H38</f>
        <v>310.88</v>
      </c>
    </row>
    <row r="6" spans="2:8" s="170" customFormat="1" ht="15.75" customHeight="1">
      <c r="B6" s="246"/>
      <c r="C6" s="174">
        <f>'1 Zavtrak'!D17</f>
        <v>50</v>
      </c>
      <c r="D6" s="169" t="str">
        <f>'1 Zavtrak'!F17</f>
        <v xml:space="preserve">капуста брокколи </v>
      </c>
      <c r="E6" s="228" t="str">
        <f>'1 Zavtrak'!D40</f>
        <v>Добавить в кофе МСТ.</v>
      </c>
      <c r="F6" s="229"/>
      <c r="G6" s="229"/>
      <c r="H6" s="236"/>
    </row>
    <row r="7" spans="2:8" ht="15.75" customHeight="1">
      <c r="B7" s="246"/>
      <c r="C7" s="174">
        <f>'1 Zavtrak'!D20</f>
        <v>20</v>
      </c>
      <c r="D7" s="169" t="str">
        <f>'1 Zavtrak'!F20</f>
        <v xml:space="preserve">масло сливочное </v>
      </c>
      <c r="E7" s="229"/>
      <c r="F7" s="229"/>
      <c r="G7" s="229"/>
      <c r="H7" s="236"/>
    </row>
    <row r="8" spans="2:8" ht="15.75" customHeight="1">
      <c r="B8" s="246"/>
      <c r="C8" s="174">
        <f>'1 Zavtrak'!D23</f>
        <v>10</v>
      </c>
      <c r="D8" s="169" t="e">
        <f>'1 Zavtrak'!F23</f>
        <v>#REF!</v>
      </c>
      <c r="E8" s="229"/>
      <c r="F8" s="229"/>
      <c r="G8" s="229"/>
      <c r="H8" s="236"/>
    </row>
    <row r="9" spans="2:8" ht="15.75" customHeight="1">
      <c r="B9" s="246"/>
      <c r="C9" s="174">
        <f>'1 Zavtrak'!D26</f>
        <v>0</v>
      </c>
      <c r="D9" s="169">
        <f>'1 Zavtrak'!F26</f>
        <v>0</v>
      </c>
      <c r="E9" s="229"/>
      <c r="F9" s="229"/>
      <c r="G9" s="229"/>
      <c r="H9" s="236"/>
    </row>
    <row r="10" spans="2:8" s="171" customFormat="1" ht="15.75" customHeight="1">
      <c r="B10" s="246"/>
      <c r="C10" s="174">
        <f>'1 Zavtrak'!D29</f>
        <v>0</v>
      </c>
      <c r="D10" s="169">
        <f>'1 Zavtrak'!F29</f>
        <v>0</v>
      </c>
      <c r="E10" s="229"/>
      <c r="F10" s="229"/>
      <c r="G10" s="229"/>
      <c r="H10" s="236"/>
    </row>
    <row r="11" spans="2:8" ht="15.75" customHeight="1">
      <c r="B11" s="246"/>
      <c r="C11" s="174">
        <f>'1 Zavtrak'!D32</f>
        <v>0</v>
      </c>
      <c r="D11" s="169">
        <f>'1 Zavtrak'!F32</f>
        <v>0</v>
      </c>
      <c r="E11" s="229"/>
      <c r="F11" s="229"/>
      <c r="G11" s="229"/>
      <c r="H11" s="236"/>
    </row>
    <row r="12" spans="2:8" ht="15.75" customHeight="1" thickBot="1">
      <c r="B12" s="247"/>
      <c r="C12" s="237">
        <f>'1 Zavtrak'!D35</f>
        <v>0</v>
      </c>
      <c r="D12" s="238">
        <f>'1 Zavtrak'!F35</f>
        <v>0</v>
      </c>
      <c r="E12" s="239"/>
      <c r="F12" s="239"/>
      <c r="G12" s="239"/>
      <c r="H12" s="240"/>
    </row>
    <row r="13" spans="2:8" ht="15.75" customHeight="1">
      <c r="B13" s="248" t="s">
        <v>1482</v>
      </c>
      <c r="C13" s="234">
        <f>'2 Poldnik'!D14</f>
        <v>0</v>
      </c>
      <c r="D13" s="235">
        <f>'2 Poldnik'!F14</f>
        <v>0</v>
      </c>
      <c r="E13" s="251">
        <f>'2 Poldnik'!J38</f>
        <v>0</v>
      </c>
      <c r="F13" s="252">
        <f>'2 Poldnik'!K38</f>
        <v>0</v>
      </c>
      <c r="G13" s="252">
        <f>'2 Poldnik'!L38</f>
        <v>0</v>
      </c>
      <c r="H13" s="253">
        <f>'2 Poldnik'!H38</f>
        <v>0</v>
      </c>
    </row>
    <row r="14" spans="2:8" ht="15.75" customHeight="1">
      <c r="B14" s="249"/>
      <c r="C14" s="227">
        <f>'2 Poldnik'!D17</f>
        <v>0</v>
      </c>
      <c r="D14" s="169">
        <f>'2 Poldnik'!F17</f>
        <v>0</v>
      </c>
      <c r="E14" s="228" t="str">
        <f>'2 Poldnik'!D40</f>
        <v>не читайте советских газет</v>
      </c>
      <c r="F14" s="229"/>
      <c r="G14" s="229"/>
      <c r="H14" s="236"/>
    </row>
    <row r="15" spans="2:8" ht="15.75" customHeight="1">
      <c r="B15" s="249"/>
      <c r="C15" s="227">
        <f>'2 Poldnik'!D20</f>
        <v>0</v>
      </c>
      <c r="D15" s="169">
        <f>'2 Poldnik'!F20</f>
        <v>0</v>
      </c>
      <c r="E15" s="229"/>
      <c r="F15" s="229"/>
      <c r="G15" s="229"/>
      <c r="H15" s="236"/>
    </row>
    <row r="16" spans="2:8" ht="15.75" customHeight="1">
      <c r="B16" s="249"/>
      <c r="C16" s="227">
        <f>'2 Poldnik'!D23</f>
        <v>0</v>
      </c>
      <c r="D16" s="169">
        <f>'2 Poldnik'!F23</f>
        <v>0</v>
      </c>
      <c r="E16" s="229"/>
      <c r="F16" s="229"/>
      <c r="G16" s="229"/>
      <c r="H16" s="236"/>
    </row>
    <row r="17" spans="2:8" ht="15.75" customHeight="1">
      <c r="B17" s="249"/>
      <c r="C17" s="227">
        <f>'2 Poldnik'!D26</f>
        <v>0</v>
      </c>
      <c r="D17" s="169">
        <f>'2 Poldnik'!F26</f>
        <v>0</v>
      </c>
      <c r="E17" s="229"/>
      <c r="F17" s="229"/>
      <c r="G17" s="229"/>
      <c r="H17" s="236"/>
    </row>
    <row r="18" spans="2:8" ht="15.75" customHeight="1">
      <c r="B18" s="249"/>
      <c r="C18" s="227">
        <f>'2 Poldnik'!D29</f>
        <v>0</v>
      </c>
      <c r="D18" s="169">
        <f>'2 Poldnik'!F29</f>
        <v>0</v>
      </c>
      <c r="E18" s="229"/>
      <c r="F18" s="229"/>
      <c r="G18" s="229"/>
      <c r="H18" s="236"/>
    </row>
    <row r="19" spans="2:8" ht="15.75" customHeight="1">
      <c r="B19" s="249"/>
      <c r="C19" s="227">
        <f>'2 Poldnik'!D32</f>
        <v>0</v>
      </c>
      <c r="D19" s="169">
        <f>'2 Poldnik'!F32</f>
        <v>0</v>
      </c>
      <c r="E19" s="229"/>
      <c r="F19" s="229"/>
      <c r="G19" s="229"/>
      <c r="H19" s="236"/>
    </row>
    <row r="20" spans="2:8" ht="15.75" customHeight="1" thickBot="1">
      <c r="B20" s="250"/>
      <c r="C20" s="241">
        <f>'2 Poldnik'!D35</f>
        <v>0</v>
      </c>
      <c r="D20" s="238">
        <f>'2 Poldnik'!F35</f>
        <v>0</v>
      </c>
      <c r="E20" s="239"/>
      <c r="F20" s="239"/>
      <c r="G20" s="239"/>
      <c r="H20" s="240"/>
    </row>
    <row r="21" spans="2:8" ht="15.75" customHeight="1">
      <c r="B21" s="245" t="s">
        <v>1483</v>
      </c>
      <c r="C21" s="242">
        <f>'3 Obed'!D14</f>
        <v>0</v>
      </c>
      <c r="D21" s="243">
        <f>'3 Obed'!F14</f>
        <v>0</v>
      </c>
      <c r="E21" s="251">
        <f>'3 Obed'!J38</f>
        <v>0</v>
      </c>
      <c r="F21" s="252">
        <f>'3 Obed'!K38</f>
        <v>0</v>
      </c>
      <c r="G21" s="252">
        <f>'3 Obed'!L38</f>
        <v>0</v>
      </c>
      <c r="H21" s="253">
        <f>'3 Obed'!H38</f>
        <v>0</v>
      </c>
    </row>
    <row r="22" spans="2:8" ht="15.75" customHeight="1">
      <c r="B22" s="246"/>
      <c r="C22" s="174">
        <f>'3 Obed'!D17</f>
        <v>0</v>
      </c>
      <c r="D22" s="172">
        <f>'3 Obed'!F17</f>
        <v>0</v>
      </c>
      <c r="E22" s="228" t="str">
        <f>'3 Obed'!D40</f>
        <v>мойте руки перед едой</v>
      </c>
      <c r="F22" s="229"/>
      <c r="G22" s="229"/>
      <c r="H22" s="236"/>
    </row>
    <row r="23" spans="2:8" ht="15.75" customHeight="1">
      <c r="B23" s="246"/>
      <c r="C23" s="174">
        <f>'3 Obed'!D20</f>
        <v>0</v>
      </c>
      <c r="D23" s="172">
        <f>'3 Obed'!F20</f>
        <v>0</v>
      </c>
      <c r="E23" s="229"/>
      <c r="F23" s="229"/>
      <c r="G23" s="229"/>
      <c r="H23" s="236"/>
    </row>
    <row r="24" spans="2:8" ht="15.75" customHeight="1">
      <c r="B24" s="246"/>
      <c r="C24" s="174">
        <f>'3 Obed'!D23</f>
        <v>0</v>
      </c>
      <c r="D24" s="172">
        <f>'3 Obed'!F23</f>
        <v>0</v>
      </c>
      <c r="E24" s="229"/>
      <c r="F24" s="229"/>
      <c r="G24" s="229"/>
      <c r="H24" s="236"/>
    </row>
    <row r="25" spans="2:8" ht="15.75" customHeight="1">
      <c r="B25" s="246"/>
      <c r="C25" s="174">
        <f>'3 Obed'!D26</f>
        <v>0</v>
      </c>
      <c r="D25" s="172">
        <f>'3 Obed'!F26</f>
        <v>0</v>
      </c>
      <c r="E25" s="229"/>
      <c r="F25" s="229"/>
      <c r="G25" s="229"/>
      <c r="H25" s="236"/>
    </row>
    <row r="26" spans="2:8" ht="15.75" customHeight="1">
      <c r="B26" s="246"/>
      <c r="C26" s="174">
        <f>'3 Obed'!D29</f>
        <v>0</v>
      </c>
      <c r="D26" s="172">
        <f>'3 Obed'!F29</f>
        <v>0</v>
      </c>
      <c r="E26" s="229"/>
      <c r="F26" s="229"/>
      <c r="G26" s="229"/>
      <c r="H26" s="236"/>
    </row>
    <row r="27" spans="2:8" s="173" customFormat="1" ht="15.75" customHeight="1">
      <c r="B27" s="246"/>
      <c r="C27" s="174">
        <f>'3 Obed'!D32</f>
        <v>0</v>
      </c>
      <c r="D27" s="172">
        <f>'3 Obed'!F32</f>
        <v>0</v>
      </c>
      <c r="E27" s="229"/>
      <c r="F27" s="229"/>
      <c r="G27" s="229"/>
      <c r="H27" s="236"/>
    </row>
    <row r="28" spans="2:8" s="173" customFormat="1" ht="15.75" customHeight="1" thickBot="1">
      <c r="B28" s="247"/>
      <c r="C28" s="237">
        <f>'3 Obed'!D35</f>
        <v>0</v>
      </c>
      <c r="D28" s="244">
        <f>'3 Obed'!F35</f>
        <v>0</v>
      </c>
      <c r="E28" s="239"/>
      <c r="F28" s="239"/>
      <c r="G28" s="239"/>
      <c r="H28" s="240"/>
    </row>
    <row r="29" spans="2:8" ht="15.75" customHeight="1">
      <c r="B29" s="245" t="s">
        <v>1484</v>
      </c>
      <c r="C29" s="234">
        <f>'4 Perekus'!D14</f>
        <v>0</v>
      </c>
      <c r="D29" s="243">
        <f>'4 Perekus'!F14</f>
        <v>0</v>
      </c>
      <c r="E29" s="251">
        <f>'4 Perekus'!J38</f>
        <v>0</v>
      </c>
      <c r="F29" s="252">
        <f>'4 Perekus'!K38</f>
        <v>0</v>
      </c>
      <c r="G29" s="252">
        <f>'4 Perekus'!L38</f>
        <v>0</v>
      </c>
      <c r="H29" s="253">
        <f>'4 Perekus'!H38</f>
        <v>0</v>
      </c>
    </row>
    <row r="30" spans="2:8" s="173" customFormat="1" ht="15.75" customHeight="1">
      <c r="B30" s="246"/>
      <c r="C30" s="227">
        <f>'4 Perekus'!D17</f>
        <v>0</v>
      </c>
      <c r="D30" s="172">
        <f>'4 Perekus'!F17</f>
        <v>0</v>
      </c>
      <c r="E30" s="228" t="str">
        <f>'4 Perekus'!D40</f>
        <v>Этот прием пищи можно пропустить</v>
      </c>
      <c r="F30" s="229"/>
      <c r="G30" s="229"/>
      <c r="H30" s="236"/>
    </row>
    <row r="31" spans="2:8" s="173" customFormat="1" ht="15.75" customHeight="1">
      <c r="B31" s="246"/>
      <c r="C31" s="227">
        <f>'4 Perekus'!D20</f>
        <v>0</v>
      </c>
      <c r="D31" s="172">
        <f>'4 Perekus'!F20</f>
        <v>0</v>
      </c>
      <c r="E31" s="229"/>
      <c r="F31" s="229"/>
      <c r="G31" s="229"/>
      <c r="H31" s="236"/>
    </row>
    <row r="32" spans="2:8" s="173" customFormat="1" ht="15.75" customHeight="1">
      <c r="B32" s="246"/>
      <c r="C32" s="227">
        <f>'4 Perekus'!D23</f>
        <v>0</v>
      </c>
      <c r="D32" s="172">
        <f>'4 Perekus'!F23</f>
        <v>0</v>
      </c>
      <c r="E32" s="229"/>
      <c r="F32" s="229"/>
      <c r="G32" s="229"/>
      <c r="H32" s="236"/>
    </row>
    <row r="33" spans="2:8" s="173" customFormat="1" ht="15.75" customHeight="1">
      <c r="B33" s="246"/>
      <c r="C33" s="227">
        <f>'4 Perekus'!D26</f>
        <v>0</v>
      </c>
      <c r="D33" s="172">
        <f>'4 Perekus'!F26</f>
        <v>0</v>
      </c>
      <c r="E33" s="229"/>
      <c r="F33" s="229"/>
      <c r="G33" s="229"/>
      <c r="H33" s="236"/>
    </row>
    <row r="34" spans="2:8" s="173" customFormat="1" ht="15.75" customHeight="1">
      <c r="B34" s="246"/>
      <c r="C34" s="227">
        <f>'4 Perekus'!D29</f>
        <v>0</v>
      </c>
      <c r="D34" s="172">
        <f>'4 Perekus'!F29</f>
        <v>0</v>
      </c>
      <c r="E34" s="229"/>
      <c r="F34" s="229"/>
      <c r="G34" s="229"/>
      <c r="H34" s="236"/>
    </row>
    <row r="35" spans="2:8" ht="15.75" customHeight="1">
      <c r="B35" s="246"/>
      <c r="C35" s="227">
        <f>'4 Perekus'!D32</f>
        <v>0</v>
      </c>
      <c r="D35" s="172">
        <f>'4 Perekus'!F32</f>
        <v>0</v>
      </c>
      <c r="E35" s="229"/>
      <c r="F35" s="229"/>
      <c r="G35" s="229"/>
      <c r="H35" s="236"/>
    </row>
    <row r="36" spans="2:8" ht="15.75" customHeight="1" thickBot="1">
      <c r="B36" s="247"/>
      <c r="C36" s="241">
        <f>'4 Perekus'!D35</f>
        <v>0</v>
      </c>
      <c r="D36" s="244">
        <f>'4 Perekus'!F35</f>
        <v>0</v>
      </c>
      <c r="E36" s="239"/>
      <c r="F36" s="239"/>
      <c r="G36" s="239"/>
      <c r="H36" s="240"/>
    </row>
    <row r="37" spans="2:8" s="173" customFormat="1" ht="15.75" customHeight="1">
      <c r="B37" s="245" t="s">
        <v>1485</v>
      </c>
      <c r="C37" s="242">
        <f>'5 Uzhin'!D14</f>
        <v>0</v>
      </c>
      <c r="D37" s="243">
        <f>'5 Uzhin'!F14</f>
        <v>0</v>
      </c>
      <c r="E37" s="251">
        <f>'5 Uzhin'!J38</f>
        <v>0</v>
      </c>
      <c r="F37" s="252">
        <f>'5 Uzhin'!K38</f>
        <v>0</v>
      </c>
      <c r="G37" s="252">
        <f>'5 Uzhin'!L38</f>
        <v>0</v>
      </c>
      <c r="H37" s="253">
        <f>'5 Uzhin'!H38</f>
        <v>0</v>
      </c>
    </row>
    <row r="38" spans="2:8" ht="15.75" customHeight="1">
      <c r="B38" s="246"/>
      <c r="C38" s="174">
        <f>'5 Uzhin'!D17</f>
        <v>0</v>
      </c>
      <c r="D38" s="172">
        <f>'5 Uzhin'!F17</f>
        <v>0</v>
      </c>
      <c r="E38" s="228" t="str">
        <f>'5 Uzhin'!D40</f>
        <v>Вкусный ужин</v>
      </c>
      <c r="F38" s="229"/>
      <c r="G38" s="229"/>
      <c r="H38" s="236"/>
    </row>
    <row r="39" spans="2:8" s="173" customFormat="1" ht="15.75" customHeight="1">
      <c r="B39" s="246"/>
      <c r="C39" s="174">
        <f>'5 Uzhin'!D20</f>
        <v>0</v>
      </c>
      <c r="D39" s="172">
        <f>'5 Uzhin'!F20</f>
        <v>0</v>
      </c>
      <c r="E39" s="229"/>
      <c r="F39" s="229"/>
      <c r="G39" s="229"/>
      <c r="H39" s="236"/>
    </row>
    <row r="40" spans="2:8" s="173" customFormat="1" ht="15.75" customHeight="1">
      <c r="B40" s="246"/>
      <c r="C40" s="174">
        <f>'5 Uzhin'!D23</f>
        <v>0</v>
      </c>
      <c r="D40" s="172">
        <f>'5 Uzhin'!F23</f>
        <v>0</v>
      </c>
      <c r="E40" s="229"/>
      <c r="F40" s="229"/>
      <c r="G40" s="229"/>
      <c r="H40" s="236"/>
    </row>
    <row r="41" spans="2:8" s="173" customFormat="1" ht="15.75" customHeight="1">
      <c r="B41" s="246"/>
      <c r="C41" s="174">
        <f>'5 Uzhin'!D26</f>
        <v>0</v>
      </c>
      <c r="D41" s="172">
        <f>'5 Uzhin'!F26</f>
        <v>0</v>
      </c>
      <c r="E41" s="229"/>
      <c r="F41" s="229"/>
      <c r="G41" s="229"/>
      <c r="H41" s="236"/>
    </row>
    <row r="42" spans="2:8" s="173" customFormat="1" ht="15.75" customHeight="1">
      <c r="B42" s="246"/>
      <c r="C42" s="174">
        <f>'5 Uzhin'!D29</f>
        <v>0</v>
      </c>
      <c r="D42" s="172">
        <f>'5 Uzhin'!F29</f>
        <v>0</v>
      </c>
      <c r="E42" s="229"/>
      <c r="F42" s="229"/>
      <c r="G42" s="229"/>
      <c r="H42" s="236"/>
    </row>
    <row r="43" spans="2:8" s="173" customFormat="1" ht="15.75" customHeight="1">
      <c r="B43" s="246"/>
      <c r="C43" s="174">
        <f>'5 Uzhin'!D32</f>
        <v>0</v>
      </c>
      <c r="D43" s="172">
        <f>'5 Uzhin'!F32</f>
        <v>0</v>
      </c>
      <c r="E43" s="229"/>
      <c r="F43" s="229"/>
      <c r="G43" s="229"/>
      <c r="H43" s="236"/>
    </row>
    <row r="44" spans="2:8" s="173" customFormat="1" ht="15.75" customHeight="1" thickBot="1">
      <c r="B44" s="247"/>
      <c r="C44" s="237">
        <f>'5 Uzhin'!D35</f>
        <v>0</v>
      </c>
      <c r="D44" s="244">
        <f>'5 Uzhin'!F35</f>
        <v>0</v>
      </c>
      <c r="E44" s="239"/>
      <c r="F44" s="239"/>
      <c r="G44" s="239"/>
      <c r="H44" s="240"/>
    </row>
    <row r="45" spans="2:8" s="173" customFormat="1" ht="15.75" customHeight="1">
      <c r="B45" s="219"/>
      <c r="C45" s="221"/>
      <c r="D45" s="223" t="s">
        <v>1499</v>
      </c>
      <c r="E45" s="254">
        <f>'SUM-Kkal'!B9</f>
        <v>6.16</v>
      </c>
      <c r="F45" s="255">
        <f>'SUM-Kkal'!C9</f>
        <v>30.8</v>
      </c>
      <c r="G45" s="255">
        <f>'SUM-Kkal'!D9</f>
        <v>2.2599999999999998</v>
      </c>
      <c r="H45" s="255">
        <f>'SUM-Kkal'!E9</f>
        <v>326.28000000000003</v>
      </c>
    </row>
    <row r="46" spans="2:8" s="173" customFormat="1" ht="15.75" customHeight="1">
      <c r="B46" s="219"/>
      <c r="C46" s="221"/>
      <c r="D46" s="223" t="s">
        <v>1498</v>
      </c>
      <c r="E46" s="256">
        <f>'1 Zavtrak'!K3</f>
        <v>30</v>
      </c>
      <c r="F46" s="256">
        <f>'1 Zavtrak'!K7*'1 Zavtrak'!H4</f>
        <v>154.83870967741936</v>
      </c>
      <c r="G46" s="256">
        <f>'1 Zavtrak'!L7*'1 Zavtrak'!H4</f>
        <v>21.612903225806448</v>
      </c>
      <c r="H46" s="256">
        <f>'1 Zavtrak'!H2</f>
        <v>1600</v>
      </c>
    </row>
    <row r="47" spans="2:8" s="173" customFormat="1" ht="20.100000000000001" customHeight="1">
      <c r="B47" s="219"/>
      <c r="C47" s="221"/>
      <c r="D47" s="222"/>
      <c r="E47" s="220"/>
      <c r="F47" s="218"/>
      <c r="G47" s="218"/>
      <c r="H47" s="218"/>
    </row>
    <row r="48" spans="2:8" s="173" customFormat="1" ht="20.100000000000001" customHeight="1">
      <c r="B48" s="219"/>
      <c r="C48" s="221"/>
      <c r="D48" s="222"/>
      <c r="E48" s="220"/>
      <c r="F48" s="218"/>
      <c r="G48" s="218"/>
      <c r="H48" s="218"/>
    </row>
    <row r="49" spans="2:8" s="173" customFormat="1" ht="20.100000000000001" customHeight="1">
      <c r="B49" s="219"/>
      <c r="C49" s="221"/>
      <c r="D49" s="222"/>
      <c r="E49" s="220"/>
      <c r="F49" s="218"/>
      <c r="G49" s="218"/>
      <c r="H49" s="218"/>
    </row>
    <row r="50" spans="2:8" ht="20.100000000000001" customHeight="1">
      <c r="B50" s="219"/>
      <c r="C50" s="221"/>
      <c r="D50" s="222"/>
      <c r="E50" s="220"/>
    </row>
    <row r="51" spans="2:8" s="173" customFormat="1" ht="20.100000000000001" customHeight="1">
      <c r="B51" s="219"/>
      <c r="C51" s="221"/>
      <c r="D51" s="222"/>
      <c r="E51" s="220"/>
      <c r="F51" s="218"/>
      <c r="G51" s="218"/>
      <c r="H51" s="218"/>
    </row>
    <row r="52" spans="2:8" ht="20.100000000000001" customHeight="1">
      <c r="B52" s="219"/>
      <c r="C52" s="221"/>
      <c r="D52" s="222"/>
      <c r="E52" s="220"/>
    </row>
    <row r="53" spans="2:8" ht="20.100000000000001" customHeight="1">
      <c r="B53" s="219"/>
      <c r="C53" s="221"/>
      <c r="D53" s="222"/>
      <c r="E53" s="220"/>
    </row>
    <row r="54" spans="2:8" ht="20.100000000000001" customHeight="1">
      <c r="B54" s="219"/>
      <c r="C54" s="221"/>
      <c r="D54" s="222"/>
      <c r="E54" s="220"/>
    </row>
    <row r="55" spans="2:8" ht="20.100000000000001" customHeight="1">
      <c r="B55" s="219"/>
      <c r="C55" s="221"/>
      <c r="D55" s="222"/>
      <c r="E55" s="220"/>
    </row>
    <row r="56" spans="2:8" ht="20.100000000000001" customHeight="1">
      <c r="B56" s="219"/>
      <c r="C56" s="221"/>
      <c r="D56" s="222"/>
      <c r="E56" s="220"/>
    </row>
    <row r="57" spans="2:8" s="173" customFormat="1" ht="20.100000000000001" customHeight="1">
      <c r="B57" s="219"/>
      <c r="C57" s="221"/>
      <c r="D57" s="222"/>
      <c r="E57" s="220"/>
      <c r="F57" s="218"/>
      <c r="G57" s="218"/>
      <c r="H57" s="218"/>
    </row>
    <row r="58" spans="2:8" ht="20.100000000000001" customHeight="1">
      <c r="B58" s="219"/>
      <c r="C58" s="221"/>
      <c r="D58" s="222"/>
      <c r="E58" s="220"/>
    </row>
    <row r="59" spans="2:8" ht="20.100000000000001" customHeight="1">
      <c r="B59" s="219"/>
      <c r="C59" s="221"/>
      <c r="D59" s="222"/>
      <c r="E59" s="220"/>
    </row>
    <row r="60" spans="2:8" ht="20.100000000000001" customHeight="1">
      <c r="B60" s="219"/>
      <c r="C60" s="221"/>
      <c r="D60" s="222"/>
      <c r="E60" s="220"/>
    </row>
    <row r="61" spans="2:8" ht="20.100000000000001" customHeight="1">
      <c r="B61" s="219"/>
      <c r="C61" s="221"/>
      <c r="D61" s="222"/>
      <c r="E61" s="220"/>
    </row>
    <row r="62" spans="2:8" s="173" customFormat="1" ht="20.100000000000001" customHeight="1">
      <c r="B62" s="219"/>
      <c r="C62" s="221"/>
      <c r="D62" s="222"/>
      <c r="E62" s="220"/>
      <c r="F62" s="218"/>
      <c r="G62" s="218"/>
      <c r="H62" s="218"/>
    </row>
    <row r="63" spans="2:8" ht="20.100000000000001" customHeight="1">
      <c r="B63" s="219"/>
      <c r="C63" s="221"/>
      <c r="D63" s="222"/>
      <c r="E63" s="220"/>
    </row>
    <row r="64" spans="2:8" ht="20.100000000000001" customHeight="1">
      <c r="B64" s="219"/>
      <c r="C64" s="221"/>
      <c r="D64" s="222"/>
      <c r="E64" s="220"/>
    </row>
    <row r="65" spans="2:5" ht="20.100000000000001" customHeight="1">
      <c r="B65" s="219"/>
      <c r="C65" s="221"/>
      <c r="D65" s="222"/>
      <c r="E65" s="220"/>
    </row>
    <row r="66" spans="2:5" ht="20.100000000000001" customHeight="1">
      <c r="B66" s="219"/>
      <c r="C66" s="221"/>
      <c r="D66" s="222"/>
      <c r="E66" s="220"/>
    </row>
    <row r="67" spans="2:5" ht="20.100000000000001" customHeight="1">
      <c r="B67" s="219"/>
      <c r="C67" s="221"/>
      <c r="D67" s="222"/>
      <c r="E67" s="220"/>
    </row>
    <row r="68" spans="2:5" ht="20.100000000000001" customHeight="1">
      <c r="B68" s="219"/>
      <c r="C68" s="221"/>
      <c r="D68" s="222"/>
      <c r="E68" s="220"/>
    </row>
    <row r="69" spans="2:5" ht="20.100000000000001" customHeight="1">
      <c r="B69" s="219"/>
      <c r="C69" s="221"/>
      <c r="D69" s="222"/>
      <c r="E69" s="220"/>
    </row>
    <row r="70" spans="2:5" ht="20.100000000000001" customHeight="1">
      <c r="B70" s="219"/>
      <c r="C70" s="221"/>
      <c r="D70" s="222"/>
      <c r="E70" s="220"/>
    </row>
    <row r="71" spans="2:5" ht="20.100000000000001" customHeight="1">
      <c r="B71" s="219"/>
      <c r="C71" s="221"/>
      <c r="D71" s="222"/>
      <c r="E71" s="220"/>
    </row>
    <row r="72" spans="2:5" ht="20.100000000000001" customHeight="1">
      <c r="B72" s="219"/>
      <c r="C72" s="221"/>
      <c r="D72" s="222"/>
      <c r="E72" s="220"/>
    </row>
    <row r="73" spans="2:5" ht="20.100000000000001" customHeight="1">
      <c r="B73" s="219"/>
      <c r="C73" s="221"/>
      <c r="D73" s="222"/>
      <c r="E73" s="220"/>
    </row>
    <row r="74" spans="2:5" ht="20.100000000000001" customHeight="1">
      <c r="B74" s="219"/>
      <c r="C74" s="221"/>
      <c r="D74" s="222"/>
      <c r="E74" s="220"/>
    </row>
    <row r="75" spans="2:5" ht="20.100000000000001" customHeight="1">
      <c r="B75" s="219"/>
      <c r="C75" s="221"/>
      <c r="D75" s="222"/>
      <c r="E75" s="220"/>
    </row>
    <row r="76" spans="2:5" ht="20.100000000000001" customHeight="1">
      <c r="B76" s="219"/>
      <c r="C76" s="221"/>
      <c r="D76" s="222"/>
      <c r="E76" s="220"/>
    </row>
    <row r="77" spans="2:5" ht="20.100000000000001" customHeight="1">
      <c r="B77" s="219"/>
      <c r="C77" s="221"/>
      <c r="D77" s="222"/>
      <c r="E77" s="220"/>
    </row>
    <row r="78" spans="2:5" ht="20.100000000000001" customHeight="1">
      <c r="B78" s="219"/>
      <c r="C78" s="221"/>
      <c r="D78" s="222"/>
      <c r="E78" s="220"/>
    </row>
    <row r="79" spans="2:5" ht="20.100000000000001" customHeight="1">
      <c r="B79" s="219"/>
      <c r="C79" s="221"/>
      <c r="D79" s="222"/>
      <c r="E79" s="220"/>
    </row>
    <row r="80" spans="2:5" ht="20.100000000000001" customHeight="1">
      <c r="B80" s="219"/>
      <c r="C80" s="221"/>
      <c r="D80" s="222"/>
      <c r="E80" s="220"/>
    </row>
    <row r="81" spans="2:8" ht="20.100000000000001" customHeight="1">
      <c r="B81" s="219"/>
      <c r="C81" s="221"/>
      <c r="D81" s="222"/>
      <c r="E81" s="220"/>
    </row>
    <row r="82" spans="2:8" ht="20.100000000000001" customHeight="1">
      <c r="B82" s="219"/>
      <c r="C82" s="221"/>
      <c r="D82" s="222"/>
      <c r="E82" s="220"/>
    </row>
    <row r="83" spans="2:8" ht="20.100000000000001" customHeight="1">
      <c r="B83" s="219"/>
      <c r="C83" s="221"/>
      <c r="D83" s="222"/>
      <c r="E83" s="220"/>
    </row>
    <row r="84" spans="2:8" ht="20.100000000000001" customHeight="1">
      <c r="B84" s="219"/>
      <c r="C84" s="221"/>
      <c r="D84" s="222"/>
      <c r="E84" s="220"/>
    </row>
    <row r="85" spans="2:8" s="173" customFormat="1" ht="20.100000000000001" customHeight="1">
      <c r="B85" s="219"/>
      <c r="C85" s="221"/>
      <c r="D85" s="222"/>
      <c r="E85" s="220"/>
      <c r="F85" s="218"/>
      <c r="G85" s="218"/>
      <c r="H85" s="218"/>
    </row>
    <row r="86" spans="2:8" ht="20.100000000000001" customHeight="1">
      <c r="B86" s="219"/>
      <c r="C86" s="221"/>
      <c r="D86" s="222"/>
      <c r="E86" s="220"/>
    </row>
    <row r="87" spans="2:8" ht="20.100000000000001" customHeight="1">
      <c r="B87" s="219"/>
      <c r="C87" s="221"/>
      <c r="D87" s="222"/>
      <c r="E87" s="220"/>
    </row>
    <row r="88" spans="2:8" ht="20.100000000000001" customHeight="1">
      <c r="B88" s="219"/>
      <c r="C88" s="221"/>
      <c r="D88" s="222"/>
      <c r="E88" s="220"/>
    </row>
    <row r="89" spans="2:8" ht="20.100000000000001" customHeight="1">
      <c r="B89" s="219"/>
      <c r="C89" s="221"/>
      <c r="D89" s="222"/>
      <c r="E89" s="220"/>
    </row>
    <row r="90" spans="2:8" ht="20.100000000000001" customHeight="1">
      <c r="B90" s="219"/>
      <c r="C90" s="221"/>
      <c r="D90" s="222"/>
      <c r="E90" s="220"/>
    </row>
    <row r="91" spans="2:8" ht="20.100000000000001" customHeight="1">
      <c r="B91" s="219"/>
      <c r="C91" s="221"/>
      <c r="D91" s="222"/>
      <c r="E91" s="220"/>
    </row>
    <row r="92" spans="2:8" ht="20.100000000000001" customHeight="1">
      <c r="B92" s="219"/>
      <c r="C92" s="221"/>
      <c r="D92" s="222"/>
      <c r="E92" s="220"/>
    </row>
    <row r="93" spans="2:8" ht="20.100000000000001" customHeight="1">
      <c r="B93" s="219"/>
      <c r="C93" s="221"/>
      <c r="D93" s="222"/>
      <c r="E93" s="220"/>
    </row>
    <row r="94" spans="2:8" ht="20.100000000000001" customHeight="1">
      <c r="B94" s="219"/>
      <c r="C94" s="221"/>
      <c r="D94" s="222"/>
      <c r="E94" s="220"/>
    </row>
    <row r="95" spans="2:8" ht="20.100000000000001" customHeight="1">
      <c r="B95" s="219"/>
      <c r="C95" s="221"/>
      <c r="D95" s="222"/>
      <c r="E95" s="220"/>
    </row>
    <row r="96" spans="2:8" ht="20.100000000000001" customHeight="1">
      <c r="B96" s="219"/>
      <c r="C96" s="221"/>
      <c r="D96" s="222"/>
      <c r="E96" s="220"/>
    </row>
    <row r="97" spans="2:5" ht="20.100000000000001" customHeight="1">
      <c r="B97" s="219"/>
      <c r="C97" s="221"/>
      <c r="D97" s="222"/>
      <c r="E97" s="220"/>
    </row>
    <row r="98" spans="2:5" ht="20.100000000000001" customHeight="1">
      <c r="B98" s="219"/>
      <c r="C98" s="221"/>
      <c r="D98" s="222"/>
      <c r="E98" s="220"/>
    </row>
    <row r="99" spans="2:5" ht="20.100000000000001" customHeight="1">
      <c r="B99" s="219"/>
      <c r="C99" s="221"/>
      <c r="D99" s="222"/>
      <c r="E99" s="220"/>
    </row>
    <row r="100" spans="2:5" ht="20.100000000000001" customHeight="1">
      <c r="B100" s="219"/>
      <c r="C100" s="221"/>
      <c r="D100" s="222"/>
      <c r="E100" s="220"/>
    </row>
    <row r="101" spans="2:5" ht="20.100000000000001" customHeight="1">
      <c r="B101" s="219"/>
      <c r="C101" s="221"/>
      <c r="D101" s="222"/>
      <c r="E101" s="220"/>
    </row>
    <row r="102" spans="2:5" ht="20.100000000000001" customHeight="1">
      <c r="B102" s="219"/>
      <c r="C102" s="221"/>
      <c r="D102" s="222"/>
      <c r="E102" s="220"/>
    </row>
    <row r="103" spans="2:5" ht="20.100000000000001" customHeight="1">
      <c r="B103" s="219"/>
      <c r="C103" s="221"/>
      <c r="D103" s="222"/>
      <c r="E103" s="220"/>
    </row>
    <row r="104" spans="2:5" ht="20.100000000000001" customHeight="1">
      <c r="B104" s="219"/>
      <c r="C104" s="221"/>
      <c r="D104" s="222"/>
      <c r="E104" s="220"/>
    </row>
    <row r="105" spans="2:5" ht="20.100000000000001" customHeight="1">
      <c r="B105" s="219"/>
      <c r="C105" s="221"/>
      <c r="D105" s="222"/>
      <c r="E105" s="220"/>
    </row>
    <row r="106" spans="2:5" ht="20.100000000000001" customHeight="1">
      <c r="B106" s="219"/>
      <c r="C106" s="221"/>
      <c r="D106" s="222"/>
      <c r="E106" s="220"/>
    </row>
    <row r="107" spans="2:5" ht="20.100000000000001" customHeight="1">
      <c r="B107" s="219"/>
      <c r="C107" s="221"/>
      <c r="D107" s="222"/>
      <c r="E107" s="220"/>
    </row>
    <row r="108" spans="2:5" ht="20.100000000000001" customHeight="1">
      <c r="B108" s="219"/>
      <c r="C108" s="221"/>
      <c r="D108" s="222"/>
      <c r="E108" s="220"/>
    </row>
    <row r="109" spans="2:5" ht="20.100000000000001" customHeight="1">
      <c r="B109" s="219"/>
      <c r="C109" s="221"/>
      <c r="D109" s="222"/>
      <c r="E109" s="220"/>
    </row>
    <row r="110" spans="2:5" ht="20.100000000000001" customHeight="1">
      <c r="B110" s="219"/>
      <c r="C110" s="221"/>
      <c r="D110" s="222"/>
      <c r="E110" s="220"/>
    </row>
    <row r="111" spans="2:5" ht="20.100000000000001" customHeight="1">
      <c r="B111" s="219"/>
      <c r="C111" s="221"/>
      <c r="D111" s="222"/>
      <c r="E111" s="220"/>
    </row>
    <row r="112" spans="2:5" ht="20.100000000000001" customHeight="1">
      <c r="B112" s="219"/>
      <c r="C112" s="221"/>
      <c r="D112" s="222"/>
      <c r="E112" s="220"/>
    </row>
    <row r="113" spans="2:8" ht="20.100000000000001" customHeight="1">
      <c r="B113" s="219"/>
      <c r="C113" s="221"/>
      <c r="D113" s="222"/>
      <c r="E113" s="220"/>
    </row>
    <row r="114" spans="2:8" ht="20.100000000000001" customHeight="1">
      <c r="B114" s="219"/>
      <c r="C114" s="221"/>
      <c r="D114" s="222"/>
      <c r="E114" s="220"/>
    </row>
    <row r="115" spans="2:8" ht="20.100000000000001" customHeight="1">
      <c r="B115" s="219"/>
      <c r="C115" s="221"/>
      <c r="D115" s="222"/>
      <c r="E115" s="220"/>
    </row>
    <row r="116" spans="2:8" ht="20.100000000000001" customHeight="1">
      <c r="B116" s="219"/>
      <c r="C116" s="221"/>
      <c r="D116" s="222"/>
      <c r="E116" s="220"/>
    </row>
    <row r="117" spans="2:8" ht="20.100000000000001" customHeight="1">
      <c r="B117" s="219"/>
      <c r="C117" s="221"/>
      <c r="D117" s="222"/>
      <c r="E117" s="220"/>
    </row>
    <row r="118" spans="2:8" ht="20.100000000000001" customHeight="1">
      <c r="B118" s="219"/>
      <c r="C118" s="221"/>
      <c r="D118" s="222"/>
      <c r="E118" s="220"/>
    </row>
    <row r="119" spans="2:8" ht="20.100000000000001" customHeight="1">
      <c r="B119" s="219"/>
      <c r="C119" s="221"/>
      <c r="D119" s="222"/>
      <c r="E119" s="220"/>
    </row>
    <row r="120" spans="2:8" ht="20.100000000000001" customHeight="1">
      <c r="B120" s="219"/>
      <c r="C120" s="221"/>
      <c r="D120" s="222"/>
      <c r="E120" s="220"/>
    </row>
    <row r="121" spans="2:8" ht="20.100000000000001" customHeight="1">
      <c r="B121" s="219"/>
      <c r="C121" s="221"/>
      <c r="D121" s="222"/>
      <c r="E121" s="220"/>
    </row>
    <row r="122" spans="2:8" s="173" customFormat="1" ht="20.100000000000001" customHeight="1">
      <c r="B122" s="219"/>
      <c r="C122" s="221"/>
      <c r="D122" s="222"/>
      <c r="E122" s="220"/>
      <c r="F122" s="218"/>
      <c r="G122" s="218"/>
      <c r="H122" s="218"/>
    </row>
    <row r="123" spans="2:8" ht="20.100000000000001" customHeight="1">
      <c r="B123" s="219"/>
      <c r="C123" s="221"/>
      <c r="D123" s="222"/>
      <c r="E123" s="220"/>
    </row>
    <row r="124" spans="2:8" s="173" customFormat="1" ht="20.100000000000001" customHeight="1">
      <c r="B124" s="219"/>
      <c r="C124" s="221"/>
      <c r="D124" s="222"/>
      <c r="E124" s="220"/>
      <c r="F124" s="218"/>
      <c r="G124" s="218"/>
      <c r="H124" s="218"/>
    </row>
    <row r="125" spans="2:8" ht="20.100000000000001" customHeight="1">
      <c r="B125" s="219"/>
      <c r="C125" s="221"/>
      <c r="D125" s="222"/>
      <c r="E125" s="220"/>
    </row>
    <row r="126" spans="2:8" ht="20.100000000000001" customHeight="1">
      <c r="B126" s="219"/>
      <c r="C126" s="221"/>
      <c r="D126" s="222"/>
      <c r="E126" s="220"/>
    </row>
    <row r="127" spans="2:8" ht="20.100000000000001" customHeight="1">
      <c r="B127" s="219"/>
      <c r="C127" s="221"/>
      <c r="D127" s="222"/>
      <c r="E127" s="220"/>
    </row>
    <row r="128" spans="2:8" ht="20.100000000000001" customHeight="1">
      <c r="B128" s="219"/>
      <c r="C128" s="221"/>
      <c r="D128" s="222"/>
      <c r="E128" s="220"/>
    </row>
    <row r="129" spans="2:5" ht="20.100000000000001" customHeight="1">
      <c r="B129" s="219"/>
      <c r="C129" s="221"/>
      <c r="D129" s="222"/>
      <c r="E129" s="220"/>
    </row>
    <row r="130" spans="2:5" ht="20.100000000000001" customHeight="1">
      <c r="B130" s="219"/>
      <c r="C130" s="221"/>
      <c r="D130" s="222"/>
      <c r="E130" s="220"/>
    </row>
    <row r="131" spans="2:5" ht="20.100000000000001" customHeight="1">
      <c r="B131" s="219"/>
      <c r="C131" s="221"/>
      <c r="D131" s="222"/>
      <c r="E131" s="220"/>
    </row>
    <row r="132" spans="2:5" ht="20.100000000000001" customHeight="1">
      <c r="B132" s="219"/>
      <c r="C132" s="221"/>
      <c r="D132" s="222"/>
      <c r="E132" s="220"/>
    </row>
    <row r="133" spans="2:5" ht="20.100000000000001" customHeight="1">
      <c r="B133" s="219"/>
      <c r="C133" s="221"/>
      <c r="D133" s="222"/>
      <c r="E133" s="220"/>
    </row>
    <row r="134" spans="2:5" ht="20.100000000000001" customHeight="1">
      <c r="B134" s="219"/>
      <c r="C134" s="221"/>
      <c r="D134" s="222"/>
      <c r="E134" s="220"/>
    </row>
    <row r="135" spans="2:5" ht="20.100000000000001" customHeight="1">
      <c r="B135" s="219"/>
      <c r="C135" s="221"/>
      <c r="D135" s="222"/>
      <c r="E135" s="220"/>
    </row>
    <row r="136" spans="2:5" ht="20.100000000000001" customHeight="1">
      <c r="B136" s="219"/>
      <c r="C136" s="221"/>
      <c r="D136" s="222"/>
      <c r="E136" s="220"/>
    </row>
    <row r="137" spans="2:5" ht="20.100000000000001" customHeight="1">
      <c r="B137" s="219"/>
      <c r="C137" s="221"/>
      <c r="D137" s="222"/>
      <c r="E137" s="220"/>
    </row>
    <row r="138" spans="2:5" ht="20.100000000000001" customHeight="1">
      <c r="B138" s="219"/>
      <c r="C138" s="221"/>
      <c r="D138" s="222"/>
      <c r="E138" s="220"/>
    </row>
    <row r="139" spans="2:5" ht="20.100000000000001" customHeight="1">
      <c r="B139" s="219"/>
      <c r="C139" s="221"/>
      <c r="D139" s="222"/>
      <c r="E139" s="220"/>
    </row>
    <row r="140" spans="2:5" ht="20.100000000000001" customHeight="1">
      <c r="B140" s="219"/>
      <c r="C140" s="221"/>
      <c r="D140" s="222"/>
      <c r="E140" s="220"/>
    </row>
    <row r="141" spans="2:5" ht="20.100000000000001" customHeight="1">
      <c r="B141" s="219"/>
      <c r="C141" s="221"/>
      <c r="D141" s="222"/>
      <c r="E141" s="220"/>
    </row>
    <row r="142" spans="2:5" ht="20.100000000000001" customHeight="1">
      <c r="B142" s="219"/>
      <c r="C142" s="221"/>
      <c r="D142" s="222"/>
      <c r="E142" s="220"/>
    </row>
    <row r="143" spans="2:5" ht="20.100000000000001" customHeight="1">
      <c r="B143" s="219"/>
      <c r="C143" s="221"/>
      <c r="D143" s="222"/>
      <c r="E143" s="220"/>
    </row>
    <row r="144" spans="2:5" ht="20.100000000000001" customHeight="1">
      <c r="B144" s="219"/>
      <c r="C144" s="221"/>
      <c r="D144" s="222"/>
      <c r="E144" s="220"/>
    </row>
    <row r="145" spans="2:5" ht="20.100000000000001" customHeight="1">
      <c r="B145" s="219"/>
      <c r="C145" s="221"/>
      <c r="D145" s="222"/>
      <c r="E145" s="220"/>
    </row>
    <row r="146" spans="2:5" ht="20.100000000000001" customHeight="1">
      <c r="B146" s="219"/>
      <c r="C146" s="221"/>
      <c r="D146" s="222"/>
      <c r="E146" s="220"/>
    </row>
    <row r="147" spans="2:5" ht="20.100000000000001" customHeight="1">
      <c r="B147" s="219"/>
      <c r="C147" s="221"/>
      <c r="D147" s="222"/>
      <c r="E147" s="220"/>
    </row>
    <row r="148" spans="2:5" ht="20.100000000000001" customHeight="1">
      <c r="B148" s="219"/>
      <c r="C148" s="221"/>
      <c r="D148" s="222"/>
      <c r="E148" s="220"/>
    </row>
    <row r="149" spans="2:5" ht="20.100000000000001" customHeight="1">
      <c r="B149" s="219"/>
      <c r="C149" s="221"/>
      <c r="D149" s="222"/>
      <c r="E149" s="220"/>
    </row>
    <row r="150" spans="2:5" ht="20.100000000000001" customHeight="1">
      <c r="B150" s="219"/>
      <c r="C150" s="221"/>
      <c r="D150" s="222"/>
      <c r="E150" s="220"/>
    </row>
    <row r="151" spans="2:5" ht="20.100000000000001" customHeight="1">
      <c r="B151" s="219"/>
      <c r="C151" s="221"/>
      <c r="D151" s="222"/>
      <c r="E151" s="220"/>
    </row>
    <row r="152" spans="2:5" ht="20.100000000000001" customHeight="1">
      <c r="B152" s="219"/>
      <c r="C152" s="221"/>
      <c r="D152" s="222"/>
      <c r="E152" s="220"/>
    </row>
    <row r="153" spans="2:5" ht="20.100000000000001" customHeight="1">
      <c r="B153" s="219"/>
      <c r="C153" s="221"/>
      <c r="D153" s="222"/>
      <c r="E153" s="220"/>
    </row>
    <row r="154" spans="2:5" ht="20.100000000000001" customHeight="1">
      <c r="B154" s="219"/>
      <c r="C154" s="221"/>
      <c r="D154" s="222"/>
      <c r="E154" s="220"/>
    </row>
    <row r="155" spans="2:5" ht="20.100000000000001" customHeight="1">
      <c r="B155" s="219"/>
      <c r="C155" s="221"/>
      <c r="D155" s="222"/>
      <c r="E155" s="220"/>
    </row>
    <row r="156" spans="2:5" ht="20.100000000000001" customHeight="1">
      <c r="B156" s="219"/>
      <c r="C156" s="221"/>
      <c r="D156" s="222"/>
      <c r="E156" s="220"/>
    </row>
    <row r="157" spans="2:5" ht="20.100000000000001" customHeight="1">
      <c r="B157" s="219"/>
      <c r="C157" s="221"/>
      <c r="D157" s="222"/>
      <c r="E157" s="220"/>
    </row>
    <row r="158" spans="2:5" ht="20.100000000000001" customHeight="1">
      <c r="B158" s="219"/>
      <c r="C158" s="221"/>
      <c r="D158" s="222"/>
      <c r="E158" s="220"/>
    </row>
    <row r="159" spans="2:5" ht="20.100000000000001" customHeight="1">
      <c r="B159" s="219"/>
      <c r="C159" s="221"/>
      <c r="D159" s="222"/>
      <c r="E159" s="220"/>
    </row>
    <row r="160" spans="2:5" ht="20.100000000000001" customHeight="1">
      <c r="B160" s="219"/>
      <c r="C160" s="221"/>
      <c r="D160" s="222"/>
      <c r="E160" s="220"/>
    </row>
    <row r="161" spans="2:5" ht="20.100000000000001" customHeight="1">
      <c r="B161" s="219"/>
      <c r="C161" s="221"/>
      <c r="D161" s="222"/>
      <c r="E161" s="220"/>
    </row>
    <row r="162" spans="2:5" ht="20.100000000000001" customHeight="1">
      <c r="B162" s="219"/>
      <c r="C162" s="221"/>
      <c r="D162" s="222"/>
      <c r="E162" s="220"/>
    </row>
    <row r="163" spans="2:5" ht="20.100000000000001" customHeight="1">
      <c r="B163" s="219"/>
      <c r="C163" s="221"/>
      <c r="D163" s="222"/>
      <c r="E163" s="220"/>
    </row>
    <row r="164" spans="2:5" ht="20.100000000000001" customHeight="1">
      <c r="B164" s="219"/>
      <c r="C164" s="221"/>
      <c r="D164" s="222"/>
      <c r="E164" s="220"/>
    </row>
    <row r="165" spans="2:5" ht="20.100000000000001" customHeight="1">
      <c r="B165" s="219"/>
      <c r="C165" s="221"/>
      <c r="D165" s="222"/>
      <c r="E165" s="220"/>
    </row>
    <row r="166" spans="2:5" ht="20.100000000000001" customHeight="1">
      <c r="B166" s="219"/>
      <c r="C166" s="221"/>
      <c r="D166" s="222"/>
      <c r="E166" s="220"/>
    </row>
    <row r="167" spans="2:5" ht="20.100000000000001" customHeight="1">
      <c r="B167" s="219"/>
      <c r="C167" s="221"/>
      <c r="D167" s="222"/>
      <c r="E167" s="220"/>
    </row>
    <row r="168" spans="2:5" ht="20.100000000000001" customHeight="1">
      <c r="B168" s="219"/>
      <c r="C168" s="221"/>
      <c r="D168" s="222"/>
      <c r="E168" s="220"/>
    </row>
    <row r="169" spans="2:5" ht="20.100000000000001" customHeight="1">
      <c r="B169" s="219"/>
      <c r="C169" s="221"/>
      <c r="D169" s="222"/>
      <c r="E169" s="220"/>
    </row>
    <row r="170" spans="2:5" ht="20.100000000000001" customHeight="1">
      <c r="B170" s="219"/>
      <c r="C170" s="221"/>
      <c r="D170" s="222"/>
      <c r="E170" s="220"/>
    </row>
    <row r="171" spans="2:5" ht="20.100000000000001" customHeight="1">
      <c r="B171" s="219"/>
      <c r="C171" s="221"/>
      <c r="D171" s="222"/>
      <c r="E171" s="220"/>
    </row>
    <row r="172" spans="2:5" ht="20.100000000000001" customHeight="1">
      <c r="B172" s="219"/>
      <c r="C172" s="221"/>
      <c r="D172" s="222"/>
      <c r="E172" s="220"/>
    </row>
    <row r="173" spans="2:5" ht="20.100000000000001" customHeight="1">
      <c r="B173" s="219"/>
      <c r="C173" s="221"/>
      <c r="D173" s="222"/>
      <c r="E173" s="220"/>
    </row>
    <row r="174" spans="2:5" ht="20.100000000000001" customHeight="1">
      <c r="B174" s="219"/>
      <c r="C174" s="221"/>
      <c r="D174" s="222"/>
      <c r="E174" s="220"/>
    </row>
    <row r="175" spans="2:5" ht="20.100000000000001" customHeight="1">
      <c r="B175" s="219"/>
      <c r="C175" s="221"/>
      <c r="D175" s="222"/>
      <c r="E175" s="220"/>
    </row>
    <row r="176" spans="2:5" ht="20.100000000000001" customHeight="1">
      <c r="B176" s="219"/>
      <c r="C176" s="221"/>
      <c r="D176" s="222"/>
      <c r="E176" s="220"/>
    </row>
    <row r="177" spans="2:5" ht="20.100000000000001" customHeight="1">
      <c r="B177" s="219"/>
      <c r="C177" s="221"/>
      <c r="D177" s="222"/>
      <c r="E177" s="220"/>
    </row>
    <row r="178" spans="2:5" ht="20.100000000000001" customHeight="1">
      <c r="B178" s="219"/>
      <c r="C178" s="221"/>
      <c r="D178" s="222"/>
      <c r="E178" s="220"/>
    </row>
    <row r="179" spans="2:5" ht="20.100000000000001" customHeight="1">
      <c r="B179" s="219"/>
      <c r="C179" s="221"/>
      <c r="D179" s="222"/>
      <c r="E179" s="220"/>
    </row>
    <row r="180" spans="2:5" ht="20.100000000000001" customHeight="1">
      <c r="B180" s="219"/>
      <c r="C180" s="221"/>
      <c r="D180" s="222"/>
      <c r="E180" s="220"/>
    </row>
    <row r="181" spans="2:5" ht="20.100000000000001" customHeight="1">
      <c r="B181" s="219"/>
      <c r="C181" s="221"/>
      <c r="D181" s="222"/>
      <c r="E181" s="220"/>
    </row>
    <row r="182" spans="2:5" ht="20.100000000000001" customHeight="1">
      <c r="B182" s="219"/>
      <c r="C182" s="221"/>
      <c r="D182" s="222"/>
      <c r="E182" s="220"/>
    </row>
    <row r="183" spans="2:5" ht="20.100000000000001" customHeight="1">
      <c r="B183" s="219"/>
      <c r="C183" s="221"/>
      <c r="D183" s="222"/>
      <c r="E183" s="220"/>
    </row>
    <row r="184" spans="2:5" ht="20.100000000000001" customHeight="1">
      <c r="B184" s="219"/>
      <c r="C184" s="221"/>
      <c r="D184" s="222"/>
      <c r="E184" s="220"/>
    </row>
    <row r="185" spans="2:5" ht="20.100000000000001" customHeight="1">
      <c r="B185" s="219"/>
      <c r="C185" s="221"/>
      <c r="D185" s="222"/>
      <c r="E185" s="220"/>
    </row>
    <row r="186" spans="2:5" ht="20.100000000000001" customHeight="1">
      <c r="B186" s="219"/>
      <c r="C186" s="221"/>
      <c r="D186" s="222"/>
      <c r="E186" s="220"/>
    </row>
    <row r="187" spans="2:5" ht="20.100000000000001" customHeight="1">
      <c r="B187" s="219"/>
      <c r="C187" s="221"/>
      <c r="D187" s="222"/>
      <c r="E187" s="220"/>
    </row>
    <row r="188" spans="2:5" ht="20.100000000000001" customHeight="1">
      <c r="B188" s="219"/>
      <c r="C188" s="221"/>
      <c r="D188" s="222"/>
      <c r="E188" s="220"/>
    </row>
    <row r="189" spans="2:5" ht="20.100000000000001" customHeight="1">
      <c r="B189" s="219"/>
      <c r="C189" s="221"/>
      <c r="D189" s="222"/>
      <c r="E189" s="220"/>
    </row>
    <row r="190" spans="2:5" ht="20.100000000000001" customHeight="1">
      <c r="B190" s="219"/>
      <c r="C190" s="221"/>
      <c r="D190" s="222"/>
      <c r="E190" s="220"/>
    </row>
    <row r="191" spans="2:5" ht="20.100000000000001" customHeight="1">
      <c r="B191" s="219"/>
      <c r="C191" s="221"/>
      <c r="D191" s="222"/>
      <c r="E191" s="220"/>
    </row>
    <row r="192" spans="2:5" ht="20.100000000000001" customHeight="1">
      <c r="B192" s="219"/>
      <c r="C192" s="221"/>
      <c r="D192" s="222"/>
      <c r="E192" s="220"/>
    </row>
    <row r="193" spans="2:5" ht="20.100000000000001" customHeight="1">
      <c r="B193" s="219"/>
      <c r="C193" s="221"/>
      <c r="D193" s="222"/>
      <c r="E193" s="220"/>
    </row>
    <row r="194" spans="2:5" ht="20.100000000000001" customHeight="1">
      <c r="B194" s="219"/>
      <c r="C194" s="221"/>
      <c r="D194" s="222"/>
      <c r="E194" s="220"/>
    </row>
    <row r="195" spans="2:5" ht="20.100000000000001" customHeight="1">
      <c r="B195" s="219"/>
      <c r="C195" s="221"/>
      <c r="D195" s="222"/>
      <c r="E195" s="220"/>
    </row>
    <row r="196" spans="2:5" ht="20.100000000000001" customHeight="1">
      <c r="B196" s="219"/>
      <c r="C196" s="221"/>
      <c r="D196" s="222"/>
      <c r="E196" s="220"/>
    </row>
    <row r="197" spans="2:5" ht="20.100000000000001" customHeight="1">
      <c r="B197" s="219"/>
      <c r="C197" s="221"/>
      <c r="D197" s="222"/>
      <c r="E197" s="220"/>
    </row>
    <row r="198" spans="2:5" ht="20.100000000000001" customHeight="1">
      <c r="B198" s="219"/>
      <c r="C198" s="221"/>
      <c r="D198" s="222"/>
      <c r="E198" s="220"/>
    </row>
    <row r="199" spans="2:5" ht="20.100000000000001" customHeight="1">
      <c r="B199" s="219"/>
      <c r="C199" s="221"/>
      <c r="D199" s="222"/>
      <c r="E199" s="220"/>
    </row>
    <row r="200" spans="2:5" ht="20.100000000000001" customHeight="1">
      <c r="B200" s="219"/>
      <c r="C200" s="221"/>
      <c r="D200" s="222"/>
      <c r="E200" s="220"/>
    </row>
    <row r="201" spans="2:5" ht="20.100000000000001" customHeight="1">
      <c r="B201" s="219"/>
      <c r="C201" s="221"/>
      <c r="D201" s="222"/>
      <c r="E201" s="220"/>
    </row>
    <row r="202" spans="2:5" ht="20.100000000000001" customHeight="1">
      <c r="B202" s="219"/>
      <c r="C202" s="221"/>
      <c r="D202" s="222"/>
      <c r="E202" s="220"/>
    </row>
    <row r="203" spans="2:5" ht="20.100000000000001" customHeight="1">
      <c r="B203" s="219"/>
      <c r="C203" s="221"/>
      <c r="D203" s="222"/>
      <c r="E203" s="220"/>
    </row>
    <row r="204" spans="2:5" ht="20.100000000000001" customHeight="1">
      <c r="B204" s="219"/>
      <c r="C204" s="221"/>
      <c r="D204" s="222"/>
      <c r="E204" s="220"/>
    </row>
    <row r="205" spans="2:5" ht="20.100000000000001" customHeight="1">
      <c r="B205" s="219"/>
      <c r="C205" s="221"/>
      <c r="D205" s="222"/>
      <c r="E205" s="220"/>
    </row>
    <row r="206" spans="2:5" ht="20.100000000000001" customHeight="1">
      <c r="B206" s="219"/>
      <c r="C206" s="221"/>
      <c r="D206" s="222"/>
      <c r="E206" s="220"/>
    </row>
    <row r="207" spans="2:5" ht="20.100000000000001" customHeight="1">
      <c r="B207" s="219"/>
      <c r="C207" s="221"/>
      <c r="D207" s="222"/>
      <c r="E207" s="220"/>
    </row>
    <row r="208" spans="2:5" ht="20.100000000000001" customHeight="1">
      <c r="B208" s="219"/>
      <c r="C208" s="221"/>
      <c r="D208" s="222"/>
      <c r="E208" s="220"/>
    </row>
    <row r="209" spans="2:5" ht="20.100000000000001" customHeight="1">
      <c r="B209" s="219"/>
      <c r="C209" s="221"/>
      <c r="D209" s="222"/>
      <c r="E209" s="220"/>
    </row>
    <row r="210" spans="2:5" ht="20.100000000000001" customHeight="1">
      <c r="B210" s="219"/>
      <c r="C210" s="221"/>
      <c r="D210" s="222"/>
      <c r="E210" s="220"/>
    </row>
    <row r="211" spans="2:5" ht="20.100000000000001" customHeight="1">
      <c r="B211" s="219"/>
      <c r="C211" s="221"/>
      <c r="D211" s="222"/>
      <c r="E211" s="220"/>
    </row>
    <row r="212" spans="2:5" ht="20.100000000000001" customHeight="1">
      <c r="B212" s="219"/>
      <c r="C212" s="221"/>
      <c r="D212" s="222"/>
      <c r="E212" s="220"/>
    </row>
    <row r="213" spans="2:5" ht="20.100000000000001" customHeight="1">
      <c r="B213" s="219"/>
      <c r="C213" s="221"/>
      <c r="D213" s="222"/>
      <c r="E213" s="220"/>
    </row>
    <row r="214" spans="2:5" ht="20.100000000000001" customHeight="1">
      <c r="B214" s="219"/>
      <c r="C214" s="221"/>
      <c r="D214" s="222"/>
      <c r="E214" s="220"/>
    </row>
    <row r="215" spans="2:5" ht="20.100000000000001" customHeight="1">
      <c r="B215" s="219"/>
      <c r="C215" s="221"/>
      <c r="D215" s="222"/>
      <c r="E215" s="220"/>
    </row>
    <row r="216" spans="2:5" ht="20.100000000000001" customHeight="1">
      <c r="B216" s="219"/>
      <c r="C216" s="221"/>
      <c r="D216" s="222"/>
      <c r="E216" s="220"/>
    </row>
    <row r="217" spans="2:5" ht="20.100000000000001" customHeight="1">
      <c r="B217" s="219"/>
      <c r="C217" s="221"/>
      <c r="D217" s="222"/>
      <c r="E217" s="220"/>
    </row>
    <row r="218" spans="2:5" ht="20.100000000000001" customHeight="1">
      <c r="B218" s="219"/>
      <c r="C218" s="221"/>
      <c r="D218" s="222"/>
      <c r="E218" s="220"/>
    </row>
    <row r="219" spans="2:5" ht="20.100000000000001" customHeight="1">
      <c r="B219" s="219"/>
      <c r="C219" s="221"/>
      <c r="D219" s="222"/>
      <c r="E219" s="220"/>
    </row>
    <row r="220" spans="2:5" ht="20.100000000000001" customHeight="1">
      <c r="B220" s="219"/>
      <c r="C220" s="221"/>
      <c r="D220" s="222"/>
      <c r="E220" s="220"/>
    </row>
    <row r="221" spans="2:5" ht="20.100000000000001" customHeight="1">
      <c r="B221" s="219"/>
      <c r="C221" s="221"/>
      <c r="D221" s="222"/>
      <c r="E221" s="220"/>
    </row>
    <row r="222" spans="2:5" ht="20.100000000000001" customHeight="1">
      <c r="B222" s="219"/>
      <c r="C222" s="221"/>
      <c r="D222" s="222"/>
      <c r="E222" s="220"/>
    </row>
    <row r="223" spans="2:5" ht="20.100000000000001" customHeight="1">
      <c r="B223" s="219"/>
      <c r="C223" s="221"/>
      <c r="D223" s="222"/>
      <c r="E223" s="220"/>
    </row>
    <row r="224" spans="2:5" ht="20.100000000000001" customHeight="1">
      <c r="B224" s="219"/>
      <c r="C224" s="221"/>
      <c r="D224" s="222"/>
      <c r="E224" s="220"/>
    </row>
    <row r="225" spans="2:8" ht="20.100000000000001" customHeight="1">
      <c r="B225" s="219"/>
      <c r="C225" s="221"/>
      <c r="D225" s="222"/>
      <c r="E225" s="220"/>
    </row>
    <row r="226" spans="2:8" ht="20.100000000000001" customHeight="1">
      <c r="B226" s="219"/>
      <c r="C226" s="221"/>
      <c r="D226" s="222"/>
      <c r="E226" s="220"/>
    </row>
    <row r="227" spans="2:8" ht="20.100000000000001" customHeight="1">
      <c r="B227" s="219"/>
      <c r="C227" s="221"/>
      <c r="D227" s="222"/>
      <c r="E227" s="220"/>
    </row>
    <row r="228" spans="2:8" ht="20.100000000000001" customHeight="1">
      <c r="B228" s="219"/>
      <c r="C228" s="221"/>
      <c r="D228" s="222"/>
      <c r="E228" s="220"/>
    </row>
    <row r="229" spans="2:8" ht="20.100000000000001" customHeight="1">
      <c r="B229" s="219"/>
      <c r="C229" s="221"/>
      <c r="D229" s="222"/>
      <c r="E229" s="220"/>
    </row>
    <row r="230" spans="2:8" ht="20.100000000000001" customHeight="1">
      <c r="B230" s="219"/>
      <c r="C230" s="221"/>
      <c r="D230" s="222"/>
      <c r="E230" s="220"/>
    </row>
    <row r="231" spans="2:8" ht="20.100000000000001" customHeight="1">
      <c r="B231" s="219"/>
      <c r="C231" s="221"/>
      <c r="D231" s="222"/>
      <c r="E231" s="220"/>
    </row>
    <row r="232" spans="2:8" ht="20.100000000000001" customHeight="1">
      <c r="B232" s="219"/>
      <c r="C232" s="221"/>
      <c r="D232" s="222"/>
      <c r="E232" s="220"/>
    </row>
    <row r="233" spans="2:8" ht="20.100000000000001" customHeight="1">
      <c r="B233" s="219"/>
      <c r="C233" s="221"/>
      <c r="D233" s="222"/>
      <c r="E233" s="220"/>
    </row>
    <row r="234" spans="2:8" ht="20.100000000000001" customHeight="1">
      <c r="B234" s="219"/>
      <c r="C234" s="221"/>
      <c r="D234" s="222"/>
      <c r="E234" s="220"/>
    </row>
    <row r="235" spans="2:8" ht="20.100000000000001" customHeight="1">
      <c r="B235" s="219"/>
      <c r="C235" s="221"/>
      <c r="D235" s="222"/>
      <c r="E235" s="220"/>
    </row>
    <row r="236" spans="2:8" s="173" customFormat="1" ht="20.100000000000001" customHeight="1">
      <c r="B236" s="219"/>
      <c r="C236" s="221"/>
      <c r="D236" s="222"/>
      <c r="E236" s="220"/>
      <c r="F236" s="218"/>
      <c r="G236" s="218"/>
      <c r="H236" s="218"/>
    </row>
    <row r="237" spans="2:8" ht="20.100000000000001" customHeight="1">
      <c r="B237" s="219"/>
      <c r="C237" s="221"/>
      <c r="D237" s="222"/>
      <c r="E237" s="220"/>
    </row>
    <row r="238" spans="2:8" ht="20.100000000000001" customHeight="1">
      <c r="B238" s="219"/>
      <c r="C238" s="221"/>
      <c r="D238" s="222"/>
      <c r="E238" s="220"/>
    </row>
    <row r="239" spans="2:8" ht="20.100000000000001" customHeight="1">
      <c r="B239" s="219"/>
      <c r="C239" s="221"/>
      <c r="D239" s="222"/>
      <c r="E239" s="220"/>
    </row>
    <row r="240" spans="2:8" ht="20.100000000000001" customHeight="1">
      <c r="B240" s="219"/>
      <c r="C240" s="221"/>
      <c r="D240" s="222"/>
      <c r="E240" s="220"/>
    </row>
    <row r="241" spans="2:5" ht="20.100000000000001" customHeight="1">
      <c r="B241" s="219"/>
      <c r="C241" s="221"/>
      <c r="D241" s="222"/>
      <c r="E241" s="220"/>
    </row>
    <row r="242" spans="2:5" ht="20.100000000000001" customHeight="1">
      <c r="B242" s="219"/>
      <c r="C242" s="221"/>
      <c r="D242" s="222"/>
      <c r="E242" s="220"/>
    </row>
    <row r="243" spans="2:5" ht="20.100000000000001" customHeight="1">
      <c r="B243" s="219"/>
      <c r="C243" s="221"/>
      <c r="D243" s="222"/>
      <c r="E243" s="220"/>
    </row>
    <row r="244" spans="2:5" ht="20.100000000000001" customHeight="1">
      <c r="B244" s="219"/>
      <c r="C244" s="221"/>
      <c r="D244" s="222"/>
      <c r="E244" s="220"/>
    </row>
    <row r="245" spans="2:5" ht="20.100000000000001" customHeight="1">
      <c r="B245" s="219"/>
      <c r="C245" s="221"/>
      <c r="D245" s="222"/>
      <c r="E245" s="220"/>
    </row>
    <row r="246" spans="2:5" ht="20.100000000000001" customHeight="1">
      <c r="B246" s="219"/>
      <c r="C246" s="221"/>
      <c r="D246" s="222"/>
      <c r="E246" s="220"/>
    </row>
    <row r="247" spans="2:5" ht="20.100000000000001" customHeight="1">
      <c r="B247" s="219"/>
      <c r="C247" s="221"/>
      <c r="D247" s="222"/>
      <c r="E247" s="220"/>
    </row>
    <row r="248" spans="2:5" ht="20.100000000000001" customHeight="1">
      <c r="B248" s="219"/>
      <c r="C248" s="221"/>
      <c r="D248" s="222"/>
      <c r="E248" s="220"/>
    </row>
    <row r="249" spans="2:5" ht="20.100000000000001" customHeight="1">
      <c r="B249" s="219"/>
      <c r="C249" s="221"/>
      <c r="D249" s="222"/>
      <c r="E249" s="220"/>
    </row>
    <row r="250" spans="2:5" ht="20.100000000000001" customHeight="1">
      <c r="B250" s="219"/>
      <c r="C250" s="221"/>
      <c r="D250" s="222"/>
      <c r="E250" s="220"/>
    </row>
    <row r="251" spans="2:5" ht="20.100000000000001" customHeight="1">
      <c r="B251" s="219"/>
      <c r="C251" s="221"/>
      <c r="D251" s="222"/>
      <c r="E251" s="220"/>
    </row>
    <row r="252" spans="2:5" ht="20.100000000000001" customHeight="1">
      <c r="B252" s="219"/>
      <c r="C252" s="221"/>
      <c r="D252" s="222"/>
      <c r="E252" s="220"/>
    </row>
    <row r="253" spans="2:5" ht="20.100000000000001" customHeight="1">
      <c r="B253" s="219"/>
      <c r="C253" s="221"/>
      <c r="D253" s="222"/>
      <c r="E253" s="220"/>
    </row>
    <row r="254" spans="2:5" ht="20.100000000000001" customHeight="1">
      <c r="B254" s="219"/>
      <c r="C254" s="221"/>
      <c r="D254" s="222"/>
      <c r="E254" s="220"/>
    </row>
    <row r="255" spans="2:5" ht="20.100000000000001" customHeight="1">
      <c r="B255" s="219"/>
      <c r="C255" s="221"/>
      <c r="D255" s="222"/>
      <c r="E255" s="220"/>
    </row>
    <row r="256" spans="2:5" ht="20.100000000000001" customHeight="1">
      <c r="B256" s="219"/>
      <c r="C256" s="221"/>
      <c r="D256" s="222"/>
      <c r="E256" s="220"/>
    </row>
    <row r="257" spans="2:5" ht="20.100000000000001" customHeight="1">
      <c r="B257" s="219"/>
      <c r="C257" s="221"/>
      <c r="D257" s="222"/>
      <c r="E257" s="220"/>
    </row>
    <row r="258" spans="2:5" ht="20.100000000000001" customHeight="1">
      <c r="B258" s="219"/>
      <c r="C258" s="221"/>
      <c r="D258" s="222"/>
      <c r="E258" s="220"/>
    </row>
    <row r="259" spans="2:5" ht="20.100000000000001" customHeight="1">
      <c r="B259" s="219"/>
      <c r="C259" s="221"/>
      <c r="D259" s="222"/>
      <c r="E259" s="220"/>
    </row>
    <row r="260" spans="2:5" ht="20.100000000000001" customHeight="1">
      <c r="B260" s="219"/>
      <c r="C260" s="221"/>
      <c r="D260" s="222"/>
      <c r="E260" s="220"/>
    </row>
    <row r="261" spans="2:5" ht="20.100000000000001" customHeight="1">
      <c r="B261" s="219"/>
      <c r="C261" s="221"/>
      <c r="D261" s="222"/>
      <c r="E261" s="220"/>
    </row>
    <row r="262" spans="2:5" ht="20.100000000000001" customHeight="1">
      <c r="B262" s="219"/>
      <c r="C262" s="221"/>
      <c r="D262" s="222"/>
      <c r="E262" s="220"/>
    </row>
    <row r="263" spans="2:5" ht="20.100000000000001" customHeight="1">
      <c r="B263" s="219"/>
      <c r="C263" s="221"/>
      <c r="D263" s="222"/>
      <c r="E263" s="220"/>
    </row>
    <row r="264" spans="2:5" ht="20.100000000000001" customHeight="1">
      <c r="B264" s="219"/>
      <c r="C264" s="221"/>
      <c r="D264" s="222"/>
      <c r="E264" s="220"/>
    </row>
    <row r="265" spans="2:5" ht="20.100000000000001" customHeight="1">
      <c r="B265" s="219"/>
      <c r="C265" s="221"/>
      <c r="D265" s="222"/>
      <c r="E265" s="220"/>
    </row>
    <row r="266" spans="2:5" ht="20.100000000000001" customHeight="1">
      <c r="B266" s="219"/>
      <c r="C266" s="221"/>
      <c r="D266" s="222"/>
      <c r="E266" s="220"/>
    </row>
    <row r="267" spans="2:5" ht="20.100000000000001" customHeight="1">
      <c r="B267" s="219"/>
      <c r="C267" s="221"/>
      <c r="D267" s="222"/>
      <c r="E267" s="220"/>
    </row>
    <row r="268" spans="2:5" ht="20.100000000000001" customHeight="1">
      <c r="B268" s="219"/>
      <c r="C268" s="221"/>
      <c r="D268" s="222"/>
      <c r="E268" s="220"/>
    </row>
    <row r="269" spans="2:5" ht="20.100000000000001" customHeight="1">
      <c r="B269" s="219"/>
      <c r="C269" s="221"/>
      <c r="D269" s="222"/>
      <c r="E269" s="220"/>
    </row>
    <row r="270" spans="2:5" ht="20.100000000000001" customHeight="1">
      <c r="B270" s="219"/>
      <c r="C270" s="221"/>
      <c r="D270" s="222"/>
      <c r="E270" s="220"/>
    </row>
    <row r="271" spans="2:5" ht="20.100000000000001" customHeight="1">
      <c r="B271" s="219"/>
      <c r="C271" s="221"/>
      <c r="D271" s="222"/>
      <c r="E271" s="220"/>
    </row>
    <row r="272" spans="2:5" ht="20.100000000000001" customHeight="1">
      <c r="B272" s="219"/>
      <c r="C272" s="221"/>
      <c r="D272" s="222"/>
      <c r="E272" s="220"/>
    </row>
    <row r="273" spans="2:8" ht="20.100000000000001" customHeight="1">
      <c r="B273" s="219"/>
      <c r="C273" s="221"/>
      <c r="D273" s="222"/>
      <c r="E273" s="220"/>
    </row>
    <row r="274" spans="2:8" ht="20.100000000000001" customHeight="1">
      <c r="B274" s="219"/>
      <c r="C274" s="221"/>
      <c r="D274" s="222"/>
      <c r="E274" s="220"/>
    </row>
    <row r="275" spans="2:8" ht="20.100000000000001" customHeight="1">
      <c r="B275" s="219"/>
      <c r="C275" s="221"/>
      <c r="D275" s="222"/>
      <c r="E275" s="220"/>
    </row>
    <row r="276" spans="2:8" ht="20.100000000000001" customHeight="1">
      <c r="B276" s="219"/>
      <c r="C276" s="221"/>
      <c r="D276" s="222"/>
      <c r="E276" s="220"/>
    </row>
    <row r="277" spans="2:8" ht="20.100000000000001" customHeight="1">
      <c r="B277" s="219"/>
      <c r="C277" s="221"/>
      <c r="D277" s="222"/>
      <c r="E277" s="220"/>
    </row>
    <row r="278" spans="2:8" s="173" customFormat="1" ht="20.100000000000001" customHeight="1">
      <c r="B278" s="219"/>
      <c r="C278" s="221"/>
      <c r="D278" s="222"/>
      <c r="E278" s="220"/>
      <c r="F278" s="218"/>
      <c r="G278" s="218"/>
      <c r="H278" s="218"/>
    </row>
    <row r="279" spans="2:8" ht="20.100000000000001" customHeight="1">
      <c r="B279" s="219"/>
      <c r="C279" s="221"/>
      <c r="D279" s="222"/>
      <c r="E279" s="220"/>
    </row>
    <row r="280" spans="2:8" ht="20.100000000000001" customHeight="1">
      <c r="B280" s="219"/>
      <c r="C280" s="221"/>
      <c r="D280" s="222"/>
      <c r="E280" s="220"/>
    </row>
    <row r="281" spans="2:8" ht="20.100000000000001" customHeight="1">
      <c r="B281" s="219"/>
      <c r="C281" s="221"/>
      <c r="D281" s="222"/>
      <c r="E281" s="220"/>
    </row>
    <row r="282" spans="2:8" ht="20.100000000000001" customHeight="1">
      <c r="B282" s="219"/>
      <c r="C282" s="221"/>
      <c r="D282" s="222"/>
      <c r="E282" s="220"/>
    </row>
    <row r="283" spans="2:8" ht="20.100000000000001" customHeight="1">
      <c r="B283" s="219"/>
      <c r="C283" s="221"/>
      <c r="D283" s="222"/>
      <c r="E283" s="220"/>
    </row>
    <row r="284" spans="2:8" ht="20.100000000000001" customHeight="1">
      <c r="B284" s="219"/>
      <c r="C284" s="221"/>
      <c r="D284" s="222"/>
      <c r="E284" s="220"/>
    </row>
    <row r="285" spans="2:8" ht="20.100000000000001" customHeight="1">
      <c r="B285" s="219"/>
      <c r="C285" s="221"/>
      <c r="D285" s="222"/>
      <c r="E285" s="220"/>
    </row>
    <row r="286" spans="2:8" ht="20.100000000000001" customHeight="1">
      <c r="B286" s="219"/>
      <c r="C286" s="221"/>
      <c r="D286" s="222"/>
      <c r="E286" s="220"/>
    </row>
    <row r="287" spans="2:8" ht="20.100000000000001" customHeight="1">
      <c r="B287" s="219"/>
      <c r="C287" s="221"/>
      <c r="D287" s="222"/>
      <c r="E287" s="220"/>
    </row>
    <row r="288" spans="2:8" ht="20.100000000000001" customHeight="1">
      <c r="B288" s="219"/>
      <c r="C288" s="221"/>
      <c r="D288" s="222"/>
      <c r="E288" s="220"/>
    </row>
    <row r="289" spans="2:5" ht="20.100000000000001" customHeight="1">
      <c r="B289" s="219"/>
      <c r="C289" s="221"/>
      <c r="D289" s="222"/>
      <c r="E289" s="220"/>
    </row>
    <row r="290" spans="2:5" ht="20.100000000000001" customHeight="1">
      <c r="B290" s="219"/>
      <c r="C290" s="221"/>
      <c r="D290" s="222"/>
      <c r="E290" s="220"/>
    </row>
    <row r="291" spans="2:5" ht="20.100000000000001" customHeight="1">
      <c r="B291" s="219"/>
      <c r="C291" s="221"/>
      <c r="D291" s="222"/>
      <c r="E291" s="220"/>
    </row>
    <row r="292" spans="2:5" ht="20.100000000000001" customHeight="1">
      <c r="B292" s="219"/>
      <c r="C292" s="221"/>
      <c r="D292" s="222"/>
      <c r="E292" s="220"/>
    </row>
    <row r="293" spans="2:5" ht="20.100000000000001" customHeight="1">
      <c r="B293" s="219"/>
      <c r="C293" s="221"/>
      <c r="D293" s="222"/>
      <c r="E293" s="220"/>
    </row>
    <row r="294" spans="2:5" ht="20.100000000000001" customHeight="1">
      <c r="B294" s="219"/>
      <c r="C294" s="221"/>
      <c r="D294" s="222"/>
      <c r="E294" s="220"/>
    </row>
    <row r="295" spans="2:5" ht="20.100000000000001" customHeight="1">
      <c r="B295" s="219"/>
      <c r="C295" s="221"/>
      <c r="D295" s="222"/>
      <c r="E295" s="220"/>
    </row>
    <row r="296" spans="2:5" ht="20.100000000000001" customHeight="1">
      <c r="B296" s="219"/>
      <c r="C296" s="221"/>
      <c r="D296" s="222"/>
      <c r="E296" s="220"/>
    </row>
    <row r="297" spans="2:5" ht="20.100000000000001" customHeight="1">
      <c r="B297" s="219"/>
      <c r="C297" s="221"/>
      <c r="D297" s="222"/>
      <c r="E297" s="220"/>
    </row>
    <row r="298" spans="2:5" ht="20.100000000000001" customHeight="1">
      <c r="B298" s="219"/>
      <c r="C298" s="221"/>
      <c r="D298" s="222"/>
      <c r="E298" s="220"/>
    </row>
    <row r="299" spans="2:5" ht="20.100000000000001" customHeight="1">
      <c r="B299" s="219"/>
      <c r="C299" s="221"/>
      <c r="D299" s="222"/>
      <c r="E299" s="220"/>
    </row>
    <row r="300" spans="2:5" ht="20.100000000000001" customHeight="1">
      <c r="B300" s="219"/>
      <c r="C300" s="221"/>
      <c r="D300" s="222"/>
      <c r="E300" s="220"/>
    </row>
    <row r="301" spans="2:5" ht="20.100000000000001" customHeight="1">
      <c r="B301" s="219"/>
      <c r="C301" s="221"/>
      <c r="D301" s="222"/>
      <c r="E301" s="220"/>
    </row>
    <row r="302" spans="2:5" ht="20.100000000000001" customHeight="1">
      <c r="B302" s="219"/>
      <c r="C302" s="221"/>
      <c r="D302" s="222"/>
      <c r="E302" s="220"/>
    </row>
    <row r="303" spans="2:5" ht="20.100000000000001" customHeight="1">
      <c r="B303" s="219"/>
      <c r="C303" s="221"/>
      <c r="D303" s="222"/>
      <c r="E303" s="220"/>
    </row>
    <row r="304" spans="2:5" ht="20.100000000000001" customHeight="1">
      <c r="B304" s="219"/>
      <c r="C304" s="221"/>
      <c r="D304" s="222"/>
      <c r="E304" s="220"/>
    </row>
    <row r="305" spans="2:5" ht="20.100000000000001" customHeight="1">
      <c r="B305" s="219"/>
      <c r="C305" s="221"/>
      <c r="D305" s="222"/>
      <c r="E305" s="220"/>
    </row>
    <row r="306" spans="2:5" ht="20.100000000000001" customHeight="1">
      <c r="B306" s="219"/>
      <c r="C306" s="221"/>
      <c r="D306" s="222"/>
      <c r="E306" s="220"/>
    </row>
    <row r="307" spans="2:5" ht="20.100000000000001" customHeight="1">
      <c r="B307" s="219"/>
      <c r="C307" s="221"/>
      <c r="D307" s="222"/>
      <c r="E307" s="220"/>
    </row>
    <row r="308" spans="2:5" ht="20.100000000000001" customHeight="1">
      <c r="B308" s="219"/>
      <c r="C308" s="221"/>
      <c r="D308" s="222"/>
      <c r="E308" s="220"/>
    </row>
    <row r="309" spans="2:5" ht="20.100000000000001" customHeight="1">
      <c r="B309" s="219"/>
      <c r="C309" s="221"/>
      <c r="D309" s="222"/>
      <c r="E309" s="220"/>
    </row>
    <row r="310" spans="2:5" ht="20.100000000000001" customHeight="1">
      <c r="B310" s="219"/>
      <c r="C310" s="221"/>
      <c r="D310" s="222"/>
      <c r="E310" s="220"/>
    </row>
    <row r="311" spans="2:5" ht="20.100000000000001" customHeight="1">
      <c r="B311" s="219"/>
      <c r="C311" s="221"/>
      <c r="D311" s="222"/>
      <c r="E311" s="220"/>
    </row>
    <row r="312" spans="2:5" ht="20.100000000000001" customHeight="1">
      <c r="B312" s="219"/>
      <c r="C312" s="221"/>
      <c r="D312" s="222"/>
      <c r="E312" s="220"/>
    </row>
    <row r="313" spans="2:5" ht="20.100000000000001" customHeight="1">
      <c r="B313" s="219"/>
      <c r="C313" s="221"/>
      <c r="D313" s="222"/>
      <c r="E313" s="220"/>
    </row>
    <row r="314" spans="2:5" ht="20.100000000000001" customHeight="1">
      <c r="B314" s="219"/>
      <c r="C314" s="221"/>
      <c r="D314" s="222"/>
      <c r="E314" s="220"/>
    </row>
    <row r="315" spans="2:5" ht="20.100000000000001" customHeight="1">
      <c r="B315" s="219"/>
      <c r="C315" s="221"/>
      <c r="D315" s="222"/>
      <c r="E315" s="220"/>
    </row>
    <row r="316" spans="2:5" ht="20.100000000000001" customHeight="1">
      <c r="B316" s="219"/>
      <c r="C316" s="221"/>
      <c r="D316" s="222"/>
      <c r="E316" s="220"/>
    </row>
    <row r="317" spans="2:5" ht="20.100000000000001" customHeight="1">
      <c r="B317" s="219"/>
      <c r="C317" s="221"/>
      <c r="D317" s="222"/>
      <c r="E317" s="220"/>
    </row>
    <row r="318" spans="2:5" ht="20.100000000000001" customHeight="1">
      <c r="B318" s="219"/>
      <c r="C318" s="221"/>
      <c r="D318" s="222"/>
      <c r="E318" s="220"/>
    </row>
    <row r="319" spans="2:5" ht="20.100000000000001" customHeight="1">
      <c r="B319" s="219"/>
      <c r="C319" s="221"/>
      <c r="D319" s="222"/>
      <c r="E319" s="220"/>
    </row>
    <row r="320" spans="2:5" ht="20.100000000000001" customHeight="1">
      <c r="B320" s="219"/>
      <c r="C320" s="221"/>
      <c r="D320" s="222"/>
      <c r="E320" s="220"/>
    </row>
    <row r="321" spans="2:8" ht="20.100000000000001" customHeight="1">
      <c r="B321" s="219"/>
      <c r="C321" s="221"/>
      <c r="D321" s="222"/>
      <c r="E321" s="220"/>
    </row>
    <row r="322" spans="2:8" ht="20.100000000000001" customHeight="1">
      <c r="B322" s="219"/>
      <c r="C322" s="221"/>
      <c r="D322" s="222"/>
      <c r="E322" s="220"/>
    </row>
    <row r="323" spans="2:8" s="173" customFormat="1" ht="20.100000000000001" customHeight="1">
      <c r="B323" s="219"/>
      <c r="C323" s="221"/>
      <c r="D323" s="222"/>
      <c r="E323" s="220"/>
      <c r="F323" s="218"/>
      <c r="G323" s="218"/>
      <c r="H323" s="218"/>
    </row>
    <row r="324" spans="2:8" ht="20.100000000000001" customHeight="1">
      <c r="B324" s="219"/>
      <c r="C324" s="221"/>
      <c r="D324" s="222"/>
      <c r="E324" s="220"/>
    </row>
    <row r="325" spans="2:8" ht="20.100000000000001" customHeight="1">
      <c r="B325" s="219"/>
      <c r="C325" s="221"/>
      <c r="D325" s="222"/>
      <c r="E325" s="220"/>
    </row>
    <row r="326" spans="2:8" ht="20.100000000000001" customHeight="1">
      <c r="B326" s="219"/>
      <c r="C326" s="221"/>
      <c r="D326" s="222"/>
      <c r="E326" s="220"/>
    </row>
    <row r="327" spans="2:8" ht="20.100000000000001" customHeight="1">
      <c r="B327" s="219"/>
      <c r="C327" s="221"/>
      <c r="D327" s="222"/>
      <c r="E327" s="220"/>
    </row>
    <row r="328" spans="2:8" ht="20.100000000000001" customHeight="1">
      <c r="B328" s="219"/>
      <c r="C328" s="221"/>
      <c r="D328" s="222"/>
      <c r="E328" s="220"/>
    </row>
    <row r="329" spans="2:8" ht="20.100000000000001" customHeight="1">
      <c r="B329" s="219"/>
      <c r="C329" s="221"/>
      <c r="D329" s="222"/>
      <c r="E329" s="220"/>
    </row>
    <row r="330" spans="2:8" ht="20.100000000000001" customHeight="1">
      <c r="B330" s="219"/>
      <c r="C330" s="221"/>
      <c r="D330" s="222"/>
      <c r="E330" s="220"/>
    </row>
    <row r="331" spans="2:8" ht="20.100000000000001" customHeight="1">
      <c r="B331" s="219"/>
      <c r="C331" s="221"/>
      <c r="D331" s="222"/>
      <c r="E331" s="220"/>
    </row>
    <row r="332" spans="2:8" ht="20.100000000000001" customHeight="1">
      <c r="B332" s="219"/>
      <c r="C332" s="221"/>
      <c r="D332" s="222"/>
      <c r="E332" s="220"/>
    </row>
    <row r="333" spans="2:8" ht="20.100000000000001" customHeight="1">
      <c r="B333" s="219"/>
      <c r="C333" s="221"/>
      <c r="D333" s="222"/>
      <c r="E333" s="220"/>
    </row>
    <row r="334" spans="2:8" ht="20.100000000000001" customHeight="1">
      <c r="B334" s="219"/>
      <c r="C334" s="221"/>
      <c r="D334" s="222"/>
      <c r="E334" s="220"/>
    </row>
    <row r="335" spans="2:8" ht="20.100000000000001" customHeight="1">
      <c r="B335" s="219"/>
      <c r="C335" s="221"/>
      <c r="D335" s="222"/>
      <c r="E335" s="220"/>
    </row>
    <row r="336" spans="2:8" ht="20.100000000000001" customHeight="1">
      <c r="B336" s="219"/>
      <c r="C336" s="221"/>
      <c r="D336" s="222"/>
      <c r="E336" s="220"/>
    </row>
    <row r="337" spans="2:5" ht="20.100000000000001" customHeight="1">
      <c r="B337" s="219"/>
      <c r="C337" s="221"/>
      <c r="D337" s="222"/>
      <c r="E337" s="220"/>
    </row>
    <row r="338" spans="2:5" ht="20.100000000000001" customHeight="1">
      <c r="B338" s="219"/>
      <c r="C338" s="221"/>
      <c r="D338" s="222"/>
      <c r="E338" s="220"/>
    </row>
    <row r="339" spans="2:5" ht="20.100000000000001" customHeight="1">
      <c r="B339" s="219"/>
      <c r="C339" s="221"/>
      <c r="D339" s="222"/>
      <c r="E339" s="220"/>
    </row>
    <row r="340" spans="2:5" ht="20.100000000000001" customHeight="1">
      <c r="B340" s="219"/>
      <c r="C340" s="221"/>
      <c r="D340" s="222"/>
      <c r="E340" s="220"/>
    </row>
    <row r="341" spans="2:5" ht="20.100000000000001" customHeight="1">
      <c r="B341" s="219"/>
      <c r="C341" s="221"/>
      <c r="D341" s="222"/>
      <c r="E341" s="220"/>
    </row>
    <row r="342" spans="2:5" ht="20.100000000000001" customHeight="1">
      <c r="B342" s="219"/>
      <c r="C342" s="221"/>
      <c r="D342" s="222"/>
      <c r="E342" s="220"/>
    </row>
    <row r="343" spans="2:5" ht="20.100000000000001" customHeight="1">
      <c r="B343" s="219"/>
      <c r="C343" s="221"/>
      <c r="D343" s="222"/>
      <c r="E343" s="220"/>
    </row>
    <row r="344" spans="2:5" ht="20.100000000000001" customHeight="1">
      <c r="B344" s="219"/>
      <c r="C344" s="221"/>
      <c r="D344" s="222"/>
      <c r="E344" s="220"/>
    </row>
    <row r="345" spans="2:5" ht="20.100000000000001" customHeight="1">
      <c r="B345" s="219"/>
      <c r="C345" s="221"/>
      <c r="D345" s="222"/>
      <c r="E345" s="220"/>
    </row>
    <row r="346" spans="2:5" ht="20.100000000000001" customHeight="1">
      <c r="B346" s="219"/>
      <c r="C346" s="221"/>
      <c r="D346" s="222"/>
      <c r="E346" s="220"/>
    </row>
    <row r="347" spans="2:5" ht="20.100000000000001" customHeight="1">
      <c r="B347" s="219"/>
      <c r="C347" s="221"/>
      <c r="D347" s="222"/>
      <c r="E347" s="220"/>
    </row>
    <row r="348" spans="2:5" ht="20.100000000000001" customHeight="1">
      <c r="B348" s="219"/>
      <c r="C348" s="221"/>
      <c r="D348" s="222"/>
      <c r="E348" s="220"/>
    </row>
    <row r="349" spans="2:5" ht="20.100000000000001" customHeight="1">
      <c r="B349" s="219"/>
      <c r="C349" s="221"/>
      <c r="D349" s="222"/>
      <c r="E349" s="220"/>
    </row>
    <row r="350" spans="2:5" ht="20.100000000000001" customHeight="1">
      <c r="B350" s="219"/>
      <c r="C350" s="221"/>
      <c r="D350" s="222"/>
      <c r="E350" s="220"/>
    </row>
    <row r="351" spans="2:5" ht="20.100000000000001" customHeight="1">
      <c r="B351" s="219"/>
      <c r="C351" s="221"/>
      <c r="D351" s="222"/>
      <c r="E351" s="220"/>
    </row>
    <row r="352" spans="2:5" ht="20.100000000000001" customHeight="1">
      <c r="B352" s="219"/>
      <c r="C352" s="221"/>
      <c r="D352" s="222"/>
      <c r="E352" s="220"/>
    </row>
    <row r="353" spans="2:5" ht="20.100000000000001" customHeight="1">
      <c r="B353" s="219"/>
      <c r="C353" s="221"/>
      <c r="D353" s="222"/>
      <c r="E353" s="220"/>
    </row>
    <row r="354" spans="2:5" ht="20.100000000000001" customHeight="1">
      <c r="B354" s="219"/>
      <c r="C354" s="221"/>
      <c r="D354" s="222"/>
      <c r="E354" s="220"/>
    </row>
    <row r="355" spans="2:5" ht="20.100000000000001" customHeight="1">
      <c r="B355" s="219"/>
      <c r="C355" s="221"/>
      <c r="D355" s="222"/>
      <c r="E355" s="220"/>
    </row>
    <row r="356" spans="2:5" ht="20.100000000000001" customHeight="1">
      <c r="B356" s="219"/>
      <c r="C356" s="221"/>
      <c r="D356" s="222"/>
      <c r="E356" s="220"/>
    </row>
    <row r="357" spans="2:5" ht="20.100000000000001" customHeight="1">
      <c r="B357" s="219"/>
      <c r="C357" s="221"/>
      <c r="D357" s="222"/>
      <c r="E357" s="220"/>
    </row>
    <row r="358" spans="2:5" ht="20.100000000000001" customHeight="1">
      <c r="B358" s="219"/>
      <c r="C358" s="221"/>
      <c r="D358" s="222"/>
      <c r="E358" s="220"/>
    </row>
    <row r="359" spans="2:5" ht="20.100000000000001" customHeight="1">
      <c r="B359" s="219"/>
      <c r="C359" s="221"/>
      <c r="D359" s="222"/>
      <c r="E359" s="220"/>
    </row>
    <row r="360" spans="2:5" ht="20.100000000000001" customHeight="1">
      <c r="B360" s="219"/>
      <c r="C360" s="221"/>
      <c r="D360" s="222"/>
      <c r="E360" s="220"/>
    </row>
    <row r="361" spans="2:5" ht="20.100000000000001" customHeight="1">
      <c r="B361" s="219"/>
      <c r="C361" s="221"/>
      <c r="D361" s="222"/>
      <c r="E361" s="220"/>
    </row>
    <row r="362" spans="2:5" ht="20.100000000000001" customHeight="1">
      <c r="B362" s="219"/>
      <c r="C362" s="221"/>
      <c r="D362" s="225"/>
      <c r="E362" s="224"/>
    </row>
    <row r="363" spans="2:5" ht="20.100000000000001" customHeight="1">
      <c r="B363" s="219"/>
      <c r="C363" s="221"/>
      <c r="D363" s="225"/>
      <c r="E363" s="224"/>
    </row>
    <row r="364" spans="2:5" ht="20.100000000000001" customHeight="1">
      <c r="B364" s="219"/>
      <c r="C364" s="221"/>
      <c r="D364" s="225"/>
      <c r="E364" s="224"/>
    </row>
    <row r="365" spans="2:5" ht="20.100000000000001" customHeight="1">
      <c r="B365" s="219"/>
      <c r="C365" s="221"/>
      <c r="D365" s="225"/>
      <c r="E365" s="224"/>
    </row>
    <row r="366" spans="2:5" ht="20.100000000000001" customHeight="1">
      <c r="B366" s="219"/>
      <c r="C366" s="221"/>
      <c r="D366" s="225"/>
      <c r="E366" s="224"/>
    </row>
    <row r="367" spans="2:5" ht="20.100000000000001" customHeight="1">
      <c r="B367" s="219"/>
      <c r="C367" s="221"/>
      <c r="D367" s="225"/>
      <c r="E367" s="224"/>
    </row>
    <row r="368" spans="2:5" ht="20.100000000000001" customHeight="1">
      <c r="B368" s="219"/>
      <c r="C368" s="221"/>
      <c r="D368" s="225"/>
      <c r="E368" s="224"/>
    </row>
    <row r="369" spans="2:5" ht="20.100000000000001" customHeight="1">
      <c r="B369" s="219"/>
      <c r="C369" s="221"/>
      <c r="D369" s="225"/>
      <c r="E369" s="224"/>
    </row>
    <row r="370" spans="2:5" ht="20.100000000000001" customHeight="1">
      <c r="B370" s="219"/>
      <c r="C370" s="221"/>
      <c r="D370" s="225"/>
      <c r="E370" s="224"/>
    </row>
    <row r="371" spans="2:5" ht="20.100000000000001" customHeight="1">
      <c r="B371" s="219"/>
      <c r="C371" s="221"/>
      <c r="D371" s="225"/>
      <c r="E371" s="224"/>
    </row>
    <row r="372" spans="2:5" ht="20.100000000000001" customHeight="1">
      <c r="B372" s="219"/>
      <c r="C372" s="221"/>
      <c r="D372" s="225"/>
      <c r="E372" s="224"/>
    </row>
    <row r="373" spans="2:5" ht="20.100000000000001" customHeight="1">
      <c r="B373" s="219"/>
      <c r="C373" s="221"/>
      <c r="D373" s="225"/>
      <c r="E373" s="224"/>
    </row>
    <row r="374" spans="2:5" ht="20.100000000000001" customHeight="1">
      <c r="B374" s="219"/>
      <c r="C374" s="221"/>
      <c r="D374" s="225"/>
      <c r="E374" s="224"/>
    </row>
    <row r="375" spans="2:5" ht="20.100000000000001" customHeight="1">
      <c r="B375" s="219"/>
      <c r="C375" s="221"/>
      <c r="D375" s="225"/>
      <c r="E375" s="224"/>
    </row>
    <row r="376" spans="2:5" ht="20.100000000000001" customHeight="1">
      <c r="B376" s="219"/>
      <c r="C376" s="221"/>
      <c r="D376" s="225"/>
      <c r="E376" s="224"/>
    </row>
    <row r="377" spans="2:5" ht="20.100000000000001" customHeight="1">
      <c r="B377" s="219"/>
      <c r="C377" s="221"/>
      <c r="D377" s="225"/>
      <c r="E377" s="224"/>
    </row>
    <row r="378" spans="2:5" ht="20.100000000000001" customHeight="1">
      <c r="B378" s="219"/>
      <c r="C378" s="221"/>
      <c r="D378" s="225"/>
      <c r="E378" s="224"/>
    </row>
    <row r="379" spans="2:5" ht="20.100000000000001" customHeight="1">
      <c r="B379" s="219"/>
      <c r="C379" s="221"/>
      <c r="D379" s="225"/>
      <c r="E379" s="224"/>
    </row>
    <row r="380" spans="2:5" ht="20.100000000000001" customHeight="1">
      <c r="B380" s="219"/>
      <c r="C380" s="221"/>
      <c r="D380" s="225"/>
      <c r="E380" s="224"/>
    </row>
    <row r="381" spans="2:5" ht="20.100000000000001" customHeight="1">
      <c r="B381" s="219"/>
      <c r="C381" s="221"/>
      <c r="D381" s="225"/>
      <c r="E381" s="224"/>
    </row>
    <row r="382" spans="2:5" ht="20.100000000000001" customHeight="1">
      <c r="B382" s="219"/>
      <c r="C382" s="221"/>
      <c r="D382" s="225"/>
      <c r="E382" s="224"/>
    </row>
    <row r="383" spans="2:5" ht="20.100000000000001" customHeight="1">
      <c r="B383" s="219"/>
      <c r="C383" s="221"/>
      <c r="D383" s="225"/>
      <c r="E383" s="224"/>
    </row>
    <row r="384" spans="2:5" ht="20.100000000000001" customHeight="1">
      <c r="B384" s="219"/>
      <c r="C384" s="221"/>
      <c r="D384" s="225"/>
      <c r="E384" s="224"/>
    </row>
    <row r="385" spans="2:5" ht="20.100000000000001" customHeight="1">
      <c r="B385" s="219"/>
      <c r="C385" s="221"/>
      <c r="D385" s="225"/>
      <c r="E385" s="224"/>
    </row>
    <row r="386" spans="2:5" ht="20.100000000000001" customHeight="1">
      <c r="B386" s="219"/>
      <c r="C386" s="221"/>
      <c r="D386" s="225"/>
      <c r="E386" s="224"/>
    </row>
    <row r="387" spans="2:5" ht="20.100000000000001" customHeight="1">
      <c r="B387" s="219"/>
      <c r="C387" s="221"/>
      <c r="D387" s="225"/>
      <c r="E387" s="224"/>
    </row>
    <row r="388" spans="2:5" ht="20.100000000000001" customHeight="1">
      <c r="B388" s="219"/>
      <c r="C388" s="221"/>
      <c r="D388" s="225"/>
      <c r="E388" s="224"/>
    </row>
    <row r="389" spans="2:5" ht="20.100000000000001" customHeight="1">
      <c r="B389" s="219"/>
      <c r="C389" s="221"/>
      <c r="D389" s="225"/>
      <c r="E389" s="224"/>
    </row>
    <row r="390" spans="2:5" ht="20.100000000000001" customHeight="1">
      <c r="B390" s="219"/>
      <c r="C390" s="221"/>
      <c r="D390" s="225"/>
      <c r="E390" s="224"/>
    </row>
    <row r="391" spans="2:5" ht="20.100000000000001" customHeight="1">
      <c r="B391" s="219"/>
      <c r="C391" s="221"/>
      <c r="D391" s="225"/>
      <c r="E391" s="224"/>
    </row>
    <row r="392" spans="2:5" ht="20.100000000000001" customHeight="1">
      <c r="B392" s="219"/>
      <c r="C392" s="221"/>
      <c r="D392" s="225"/>
      <c r="E392" s="224"/>
    </row>
    <row r="393" spans="2:5" ht="20.100000000000001" customHeight="1">
      <c r="B393" s="219"/>
      <c r="C393" s="221"/>
      <c r="D393" s="225"/>
      <c r="E393" s="224"/>
    </row>
    <row r="394" spans="2:5" ht="20.100000000000001" customHeight="1">
      <c r="B394" s="219"/>
      <c r="C394" s="221"/>
      <c r="D394" s="225"/>
      <c r="E394" s="224"/>
    </row>
    <row r="395" spans="2:5" ht="20.100000000000001" customHeight="1">
      <c r="B395" s="219"/>
      <c r="C395" s="221"/>
      <c r="D395" s="225"/>
      <c r="E395" s="224"/>
    </row>
    <row r="396" spans="2:5" ht="20.100000000000001" customHeight="1">
      <c r="B396" s="219"/>
      <c r="C396" s="221"/>
      <c r="D396" s="225"/>
      <c r="E396" s="224"/>
    </row>
    <row r="397" spans="2:5" ht="20.100000000000001" customHeight="1">
      <c r="B397" s="219"/>
      <c r="C397" s="221"/>
      <c r="D397" s="225"/>
      <c r="E397" s="224"/>
    </row>
    <row r="398" spans="2:5" ht="20.100000000000001" customHeight="1">
      <c r="B398" s="219"/>
      <c r="C398" s="221"/>
      <c r="D398" s="225"/>
      <c r="E398" s="224"/>
    </row>
    <row r="399" spans="2:5" ht="20.100000000000001" customHeight="1">
      <c r="B399" s="219"/>
      <c r="C399" s="221"/>
      <c r="D399" s="225"/>
      <c r="E399" s="224"/>
    </row>
    <row r="400" spans="2:5" ht="20.100000000000001" customHeight="1">
      <c r="B400" s="219"/>
      <c r="C400" s="221"/>
      <c r="D400" s="225"/>
      <c r="E400" s="224"/>
    </row>
    <row r="401" spans="2:5" ht="20.100000000000001" customHeight="1">
      <c r="B401" s="219"/>
      <c r="C401" s="221"/>
      <c r="D401" s="225"/>
      <c r="E401" s="224"/>
    </row>
    <row r="402" spans="2:5" ht="20.100000000000001" customHeight="1">
      <c r="B402" s="219"/>
      <c r="C402" s="221"/>
      <c r="D402" s="225"/>
      <c r="E402" s="224"/>
    </row>
    <row r="403" spans="2:5" ht="20.100000000000001" customHeight="1">
      <c r="B403" s="219"/>
      <c r="C403" s="221"/>
      <c r="D403" s="225"/>
      <c r="E403" s="224"/>
    </row>
    <row r="404" spans="2:5" ht="20.100000000000001" customHeight="1">
      <c r="B404" s="219"/>
      <c r="C404" s="221"/>
      <c r="D404" s="225"/>
      <c r="E404" s="224"/>
    </row>
    <row r="405" spans="2:5" ht="20.100000000000001" customHeight="1">
      <c r="B405" s="219"/>
      <c r="C405" s="221"/>
      <c r="D405" s="225"/>
      <c r="E405" s="224"/>
    </row>
    <row r="406" spans="2:5" ht="20.100000000000001" customHeight="1">
      <c r="B406" s="219"/>
      <c r="C406" s="221"/>
      <c r="D406" s="225"/>
      <c r="E406" s="224"/>
    </row>
    <row r="407" spans="2:5" ht="20.100000000000001" customHeight="1">
      <c r="B407" s="219"/>
      <c r="C407" s="221"/>
      <c r="D407" s="225"/>
      <c r="E407" s="224"/>
    </row>
    <row r="408" spans="2:5" ht="20.100000000000001" customHeight="1">
      <c r="B408" s="219"/>
      <c r="C408" s="221"/>
      <c r="D408" s="225"/>
      <c r="E408" s="224"/>
    </row>
    <row r="409" spans="2:5" ht="20.100000000000001" customHeight="1">
      <c r="B409" s="219"/>
      <c r="C409" s="221"/>
      <c r="D409" s="225"/>
      <c r="E409" s="224"/>
    </row>
    <row r="410" spans="2:5" ht="20.100000000000001" customHeight="1">
      <c r="B410" s="219"/>
      <c r="C410" s="221"/>
      <c r="D410" s="225"/>
      <c r="E410" s="224"/>
    </row>
    <row r="411" spans="2:5" ht="20.100000000000001" customHeight="1">
      <c r="B411" s="219"/>
      <c r="C411" s="221"/>
      <c r="D411" s="225"/>
      <c r="E411" s="224"/>
    </row>
    <row r="412" spans="2:5" ht="20.100000000000001" customHeight="1">
      <c r="B412" s="219"/>
      <c r="C412" s="221"/>
      <c r="D412" s="225"/>
      <c r="E412" s="224"/>
    </row>
    <row r="413" spans="2:5" ht="20.100000000000001" customHeight="1">
      <c r="B413" s="219"/>
      <c r="C413" s="221"/>
      <c r="D413" s="225"/>
      <c r="E413" s="224"/>
    </row>
    <row r="414" spans="2:5" ht="20.100000000000001" customHeight="1">
      <c r="B414" s="219"/>
      <c r="C414" s="221"/>
      <c r="D414" s="225"/>
      <c r="E414" s="224"/>
    </row>
    <row r="415" spans="2:5" ht="20.100000000000001" customHeight="1">
      <c r="B415" s="219"/>
      <c r="C415" s="221"/>
      <c r="D415" s="225"/>
      <c r="E415" s="224"/>
    </row>
    <row r="416" spans="2:5" ht="20.100000000000001" customHeight="1">
      <c r="B416" s="219"/>
      <c r="C416" s="221"/>
      <c r="D416" s="225"/>
      <c r="E416" s="224"/>
    </row>
    <row r="417" spans="2:5" ht="20.100000000000001" customHeight="1">
      <c r="B417" s="219"/>
      <c r="C417" s="221"/>
      <c r="D417" s="225"/>
      <c r="E417" s="224"/>
    </row>
    <row r="418" spans="2:5" ht="20.100000000000001" customHeight="1">
      <c r="B418" s="219"/>
      <c r="C418" s="221"/>
      <c r="D418" s="225"/>
      <c r="E418" s="224"/>
    </row>
    <row r="419" spans="2:5" ht="20.100000000000001" customHeight="1">
      <c r="B419" s="219"/>
      <c r="C419" s="221"/>
      <c r="D419" s="225"/>
      <c r="E419" s="224"/>
    </row>
    <row r="420" spans="2:5" ht="20.100000000000001" customHeight="1">
      <c r="B420" s="219"/>
      <c r="C420" s="221"/>
      <c r="D420" s="225"/>
      <c r="E420" s="224"/>
    </row>
    <row r="421" spans="2:5" ht="20.100000000000001" customHeight="1">
      <c r="B421" s="219"/>
      <c r="C421" s="221"/>
      <c r="D421" s="225"/>
      <c r="E421" s="224"/>
    </row>
    <row r="422" spans="2:5" ht="20.100000000000001" customHeight="1">
      <c r="B422" s="219"/>
      <c r="C422" s="221"/>
      <c r="D422" s="225"/>
      <c r="E422" s="224"/>
    </row>
    <row r="423" spans="2:5" ht="20.100000000000001" customHeight="1">
      <c r="B423" s="219"/>
      <c r="C423" s="221"/>
      <c r="D423" s="225"/>
      <c r="E423" s="224"/>
    </row>
  </sheetData>
  <sheetProtection sheet="1" formatCells="0" formatColumns="0" formatRows="0" insertColumns="0" insertRows="0" insertHyperlinks="0" deleteColumns="0" deleteRows="0" sort="0" autoFilter="0" pivotTables="0"/>
  <mergeCells count="10">
    <mergeCell ref="E6:H12"/>
    <mergeCell ref="E14:H20"/>
    <mergeCell ref="E22:H28"/>
    <mergeCell ref="E30:H36"/>
    <mergeCell ref="E38:H44"/>
    <mergeCell ref="B5:B12"/>
    <mergeCell ref="B13:B20"/>
    <mergeCell ref="B21:B28"/>
    <mergeCell ref="B29:B36"/>
    <mergeCell ref="B37:B44"/>
  </mergeCells>
  <pageMargins left="0" right="0" top="0.23622047244094491" bottom="0.19685039370078741" header="0.23622047244094491" footer="0.19685039370078741"/>
  <pageSetup paperSize="9" scale="83" fitToHeight="7" orientation="portrait" r:id="rId1"/>
  <headerFooter alignWithMargins="0">
    <oddFooter>&amp;R&amp;"Arial,Standard"
&amp;F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35"/>
  <sheetViews>
    <sheetView workbookViewId="0"/>
  </sheetViews>
  <sheetFormatPr defaultRowHeight="12.75"/>
  <cols>
    <col min="1" max="1" width="48.42578125" customWidth="1"/>
    <col min="2" max="2" width="35.5703125" bestFit="1" customWidth="1"/>
    <col min="3" max="3" width="20.7109375" customWidth="1"/>
  </cols>
  <sheetData>
    <row r="1" spans="1:3" ht="86.25" customHeight="1">
      <c r="A1" s="125" t="s">
        <v>2</v>
      </c>
      <c r="B1" s="143"/>
    </row>
    <row r="4" spans="1:3">
      <c r="A4" t="s">
        <v>15</v>
      </c>
    </row>
    <row r="6" spans="1:3">
      <c r="A6" t="s">
        <v>26</v>
      </c>
    </row>
    <row r="8" spans="1:3">
      <c r="A8" t="s">
        <v>27</v>
      </c>
    </row>
    <row r="10" spans="1:3">
      <c r="B10" t="s">
        <v>16</v>
      </c>
      <c r="C10" t="s">
        <v>17</v>
      </c>
    </row>
    <row r="11" spans="1:3">
      <c r="A11" t="s">
        <v>18</v>
      </c>
      <c r="B11" t="s">
        <v>19</v>
      </c>
      <c r="C11" t="s">
        <v>20</v>
      </c>
    </row>
    <row r="12" spans="1:3">
      <c r="A12" t="s">
        <v>21</v>
      </c>
      <c r="B12" t="s">
        <v>22</v>
      </c>
      <c r="C12" t="s">
        <v>23</v>
      </c>
    </row>
    <row r="13" spans="1:3">
      <c r="A13" t="s">
        <v>24</v>
      </c>
      <c r="B13" t="s">
        <v>25</v>
      </c>
      <c r="C13" t="s">
        <v>20</v>
      </c>
    </row>
    <row r="17" spans="1:1">
      <c r="A17" t="s">
        <v>545</v>
      </c>
    </row>
    <row r="19" spans="1:1">
      <c r="A19" t="s">
        <v>546</v>
      </c>
    </row>
    <row r="21" spans="1:1">
      <c r="A21" t="s">
        <v>547</v>
      </c>
    </row>
    <row r="23" spans="1:1">
      <c r="A23" t="s">
        <v>548</v>
      </c>
    </row>
    <row r="25" spans="1:1">
      <c r="A25" t="s">
        <v>549</v>
      </c>
    </row>
    <row r="27" spans="1:1">
      <c r="A27" t="s">
        <v>550</v>
      </c>
    </row>
    <row r="29" spans="1:1">
      <c r="A29" t="s">
        <v>551</v>
      </c>
    </row>
    <row r="31" spans="1:1">
      <c r="A31" t="s">
        <v>552</v>
      </c>
    </row>
    <row r="33" spans="1:1">
      <c r="A33" t="s">
        <v>553</v>
      </c>
    </row>
    <row r="35" spans="1:1">
      <c r="A35" t="s">
        <v>554</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7" workbookViewId="0">
      <selection activeCell="A39" sqref="A39"/>
    </sheetView>
  </sheetViews>
  <sheetFormatPr defaultRowHeight="12.75"/>
  <cols>
    <col min="1" max="1" width="108.85546875" customWidth="1"/>
    <col min="5" max="5" width="18.85546875" customWidth="1"/>
  </cols>
  <sheetData>
    <row r="1" spans="1:1" ht="397.5" customHeight="1">
      <c r="A1" s="144" t="s">
        <v>576</v>
      </c>
    </row>
    <row r="4" spans="1:1" ht="127.5">
      <c r="A4" s="143" t="s">
        <v>578</v>
      </c>
    </row>
    <row r="6" spans="1:1">
      <c r="A6" s="148" t="s">
        <v>582</v>
      </c>
    </row>
    <row r="7" spans="1:1">
      <c r="A7" t="s">
        <v>583</v>
      </c>
    </row>
    <row r="8" spans="1:1">
      <c r="A8" t="s">
        <v>584</v>
      </c>
    </row>
    <row r="9" spans="1:1">
      <c r="A9" t="s">
        <v>585</v>
      </c>
    </row>
    <row r="11" spans="1:1">
      <c r="A11" t="s">
        <v>586</v>
      </c>
    </row>
    <row r="13" spans="1:1">
      <c r="A13" t="s">
        <v>733</v>
      </c>
    </row>
    <row r="14" spans="1:1">
      <c r="A14" t="s">
        <v>734</v>
      </c>
    </row>
    <row r="15" spans="1:1">
      <c r="A15" t="s">
        <v>735</v>
      </c>
    </row>
    <row r="16" spans="1:1">
      <c r="A16" t="s">
        <v>736</v>
      </c>
    </row>
    <row r="17" spans="1:1">
      <c r="A17" t="s">
        <v>737</v>
      </c>
    </row>
    <row r="18" spans="1:1">
      <c r="A18" t="s">
        <v>738</v>
      </c>
    </row>
    <row r="19" spans="1:1">
      <c r="A19" t="s">
        <v>739</v>
      </c>
    </row>
    <row r="20" spans="1:1">
      <c r="A20" t="s">
        <v>740</v>
      </c>
    </row>
    <row r="21" spans="1:1">
      <c r="A21" t="s">
        <v>741</v>
      </c>
    </row>
    <row r="23" spans="1:1">
      <c r="A23" t="s">
        <v>742</v>
      </c>
    </row>
    <row r="24" spans="1:1">
      <c r="A24" t="s">
        <v>743</v>
      </c>
    </row>
    <row r="25" spans="1:1">
      <c r="A25" t="s">
        <v>744</v>
      </c>
    </row>
    <row r="26" spans="1:1">
      <c r="A26" t="s">
        <v>745</v>
      </c>
    </row>
    <row r="27" spans="1:1">
      <c r="A27" t="s">
        <v>746</v>
      </c>
    </row>
    <row r="28" spans="1:1">
      <c r="A28" t="s">
        <v>747</v>
      </c>
    </row>
    <row r="29" spans="1:1">
      <c r="A29" t="s">
        <v>748</v>
      </c>
    </row>
    <row r="30" spans="1:1">
      <c r="A30" t="s">
        <v>749</v>
      </c>
    </row>
    <row r="31" spans="1:1">
      <c r="A31" t="s">
        <v>750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4" workbookViewId="0">
      <selection activeCell="A19" sqref="A19"/>
    </sheetView>
  </sheetViews>
  <sheetFormatPr defaultRowHeight="12.75"/>
  <cols>
    <col min="1" max="1" width="59.7109375" customWidth="1"/>
  </cols>
  <sheetData>
    <row r="1" spans="1:1">
      <c r="A1" s="148" t="s">
        <v>612</v>
      </c>
    </row>
    <row r="2" spans="1:1">
      <c r="A2" t="s">
        <v>599</v>
      </c>
    </row>
    <row r="3" spans="1:1">
      <c r="A3" t="s">
        <v>732</v>
      </c>
    </row>
    <row r="4" spans="1:1">
      <c r="A4" t="s">
        <v>600</v>
      </c>
    </row>
    <row r="5" spans="1:1">
      <c r="A5" t="s">
        <v>601</v>
      </c>
    </row>
    <row r="6" spans="1:1">
      <c r="A6" t="s">
        <v>602</v>
      </c>
    </row>
    <row r="7" spans="1:1">
      <c r="A7" t="s">
        <v>603</v>
      </c>
    </row>
    <row r="8" spans="1:1">
      <c r="A8" t="s">
        <v>604</v>
      </c>
    </row>
    <row r="9" spans="1:1">
      <c r="A9" t="s">
        <v>605</v>
      </c>
    </row>
    <row r="10" spans="1:1">
      <c r="A10" t="s">
        <v>606</v>
      </c>
    </row>
    <row r="11" spans="1:1">
      <c r="A11" t="s">
        <v>607</v>
      </c>
    </row>
    <row r="12" spans="1:1">
      <c r="A12" t="s">
        <v>608</v>
      </c>
    </row>
    <row r="13" spans="1:1">
      <c r="A13" t="s">
        <v>609</v>
      </c>
    </row>
    <row r="14" spans="1:1">
      <c r="A14" t="s">
        <v>610</v>
      </c>
    </row>
    <row r="15" spans="1:1">
      <c r="A15" t="s">
        <v>611</v>
      </c>
    </row>
    <row r="18" spans="1:1">
      <c r="A18" s="148" t="s">
        <v>773</v>
      </c>
    </row>
    <row r="19" spans="1:1">
      <c r="A19" t="s">
        <v>751</v>
      </c>
    </row>
    <row r="20" spans="1:1">
      <c r="A20" t="s">
        <v>752</v>
      </c>
    </row>
    <row r="21" spans="1:1">
      <c r="A21" t="s">
        <v>753</v>
      </c>
    </row>
    <row r="22" spans="1:1">
      <c r="A22" t="s">
        <v>754</v>
      </c>
    </row>
    <row r="23" spans="1:1">
      <c r="A23" t="s">
        <v>755</v>
      </c>
    </row>
    <row r="24" spans="1:1">
      <c r="A24" t="s">
        <v>756</v>
      </c>
    </row>
    <row r="25" spans="1:1">
      <c r="A25" t="s">
        <v>757</v>
      </c>
    </row>
    <row r="26" spans="1:1">
      <c r="A26" t="s">
        <v>758</v>
      </c>
    </row>
    <row r="27" spans="1:1">
      <c r="A27" t="s">
        <v>759</v>
      </c>
    </row>
    <row r="28" spans="1:1">
      <c r="A28" t="s">
        <v>760</v>
      </c>
    </row>
    <row r="29" spans="1:1">
      <c r="A29" t="s">
        <v>761</v>
      </c>
    </row>
    <row r="30" spans="1:1">
      <c r="A30" t="s">
        <v>762</v>
      </c>
    </row>
    <row r="31" spans="1:1">
      <c r="A31" t="s">
        <v>763</v>
      </c>
    </row>
    <row r="32" spans="1:1">
      <c r="A32" t="s">
        <v>764</v>
      </c>
    </row>
    <row r="33" spans="1:1">
      <c r="A33" t="s">
        <v>765</v>
      </c>
    </row>
    <row r="34" spans="1:1">
      <c r="A34" t="s">
        <v>766</v>
      </c>
    </row>
    <row r="35" spans="1:1">
      <c r="A35" t="s">
        <v>767</v>
      </c>
    </row>
    <row r="36" spans="1:1">
      <c r="A36" t="s">
        <v>768</v>
      </c>
    </row>
    <row r="37" spans="1:1">
      <c r="A37" t="s">
        <v>769</v>
      </c>
    </row>
    <row r="38" spans="1:1">
      <c r="A38" t="s">
        <v>770</v>
      </c>
    </row>
    <row r="39" spans="1:1">
      <c r="A39" t="s">
        <v>771</v>
      </c>
    </row>
    <row r="40" spans="1:1">
      <c r="A40" t="s">
        <v>772</v>
      </c>
    </row>
  </sheetData>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topLeftCell="A112" workbookViewId="0">
      <selection activeCell="C18" sqref="C18"/>
    </sheetView>
  </sheetViews>
  <sheetFormatPr defaultRowHeight="12.75"/>
  <cols>
    <col min="1" max="1" width="73.5703125" customWidth="1"/>
  </cols>
  <sheetData>
    <row r="1" spans="1:2">
      <c r="A1" s="148" t="s">
        <v>614</v>
      </c>
    </row>
    <row r="2" spans="1:2">
      <c r="A2" t="s">
        <v>599</v>
      </c>
    </row>
    <row r="3" spans="1:2">
      <c r="A3" t="s">
        <v>615</v>
      </c>
      <c r="B3">
        <v>500</v>
      </c>
    </row>
    <row r="4" spans="1:2">
      <c r="A4" t="s">
        <v>616</v>
      </c>
      <c r="B4">
        <v>300</v>
      </c>
    </row>
    <row r="5" spans="1:2">
      <c r="A5" t="s">
        <v>617</v>
      </c>
      <c r="B5">
        <v>50</v>
      </c>
    </row>
    <row r="6" spans="1:2">
      <c r="A6" t="s">
        <v>618</v>
      </c>
      <c r="B6">
        <v>20</v>
      </c>
    </row>
    <row r="7" spans="1:2">
      <c r="A7" t="s">
        <v>619</v>
      </c>
      <c r="B7">
        <v>100</v>
      </c>
    </row>
    <row r="8" spans="1:2">
      <c r="A8" t="s">
        <v>620</v>
      </c>
      <c r="B8">
        <v>500</v>
      </c>
    </row>
    <row r="9" spans="1:2">
      <c r="A9" t="s">
        <v>613</v>
      </c>
    </row>
    <row r="10" spans="1:2">
      <c r="A10" t="s">
        <v>621</v>
      </c>
    </row>
    <row r="11" spans="1:2">
      <c r="A11" t="s">
        <v>622</v>
      </c>
    </row>
    <row r="12" spans="1:2">
      <c r="A12" t="s">
        <v>623</v>
      </c>
    </row>
    <row r="13" spans="1:2">
      <c r="A13" t="s">
        <v>624</v>
      </c>
    </row>
    <row r="14" spans="1:2">
      <c r="A14" t="s">
        <v>625</v>
      </c>
      <c r="B14">
        <v>50</v>
      </c>
    </row>
    <row r="15" spans="1:2">
      <c r="A15" t="s">
        <v>626</v>
      </c>
    </row>
    <row r="16" spans="1:2">
      <c r="A16" t="s">
        <v>605</v>
      </c>
    </row>
    <row r="17" spans="1:2">
      <c r="A17" t="s">
        <v>627</v>
      </c>
    </row>
    <row r="18" spans="1:2">
      <c r="A18" t="s">
        <v>628</v>
      </c>
    </row>
    <row r="19" spans="1:2">
      <c r="A19" t="s">
        <v>629</v>
      </c>
    </row>
    <row r="20" spans="1:2">
      <c r="A20" t="s">
        <v>630</v>
      </c>
    </row>
    <row r="21" spans="1:2">
      <c r="A21" t="s">
        <v>631</v>
      </c>
    </row>
    <row r="23" spans="1:2">
      <c r="A23" s="148" t="s">
        <v>632</v>
      </c>
    </row>
    <row r="24" spans="1:2">
      <c r="A24" t="s">
        <v>599</v>
      </c>
    </row>
    <row r="25" spans="1:2">
      <c r="A25" t="s">
        <v>633</v>
      </c>
    </row>
    <row r="26" spans="1:2">
      <c r="A26" t="s">
        <v>634</v>
      </c>
    </row>
    <row r="27" spans="1:2">
      <c r="A27" t="s">
        <v>635</v>
      </c>
      <c r="B27">
        <v>500</v>
      </c>
    </row>
    <row r="28" spans="1:2">
      <c r="A28" t="s">
        <v>636</v>
      </c>
      <c r="B28">
        <v>200</v>
      </c>
    </row>
    <row r="29" spans="1:2">
      <c r="A29" t="s">
        <v>637</v>
      </c>
      <c r="B29">
        <v>20</v>
      </c>
    </row>
    <row r="30" spans="1:2">
      <c r="A30" t="s">
        <v>638</v>
      </c>
      <c r="B30">
        <v>600</v>
      </c>
    </row>
    <row r="31" spans="1:2">
      <c r="A31" t="s">
        <v>639</v>
      </c>
      <c r="B31">
        <v>150</v>
      </c>
    </row>
    <row r="32" spans="1:2">
      <c r="A32" t="s">
        <v>640</v>
      </c>
      <c r="B32">
        <v>100</v>
      </c>
    </row>
    <row r="33" spans="1:2">
      <c r="A33" t="s">
        <v>605</v>
      </c>
    </row>
    <row r="34" spans="1:2">
      <c r="A34" t="s">
        <v>641</v>
      </c>
    </row>
    <row r="35" spans="1:2">
      <c r="A35" t="s">
        <v>642</v>
      </c>
    </row>
    <row r="36" spans="1:2">
      <c r="A36" t="s">
        <v>643</v>
      </c>
    </row>
    <row r="37" spans="1:2">
      <c r="A37" t="s">
        <v>644</v>
      </c>
    </row>
    <row r="38" spans="1:2">
      <c r="A38" t="s">
        <v>645</v>
      </c>
    </row>
    <row r="39" spans="1:2">
      <c r="A39" t="s">
        <v>646</v>
      </c>
    </row>
    <row r="41" spans="1:2">
      <c r="A41" s="148" t="s">
        <v>656</v>
      </c>
    </row>
    <row r="42" spans="1:2">
      <c r="A42" t="s">
        <v>599</v>
      </c>
    </row>
    <row r="43" spans="1:2">
      <c r="A43" t="s">
        <v>657</v>
      </c>
      <c r="B43">
        <v>200</v>
      </c>
    </row>
    <row r="44" spans="1:2">
      <c r="A44" t="s">
        <v>658</v>
      </c>
    </row>
    <row r="45" spans="1:2">
      <c r="A45" t="s">
        <v>647</v>
      </c>
      <c r="B45">
        <v>50</v>
      </c>
    </row>
    <row r="46" spans="1:2">
      <c r="A46" t="s">
        <v>648</v>
      </c>
      <c r="B46">
        <v>30</v>
      </c>
    </row>
    <row r="47" spans="1:2">
      <c r="A47" t="s">
        <v>731</v>
      </c>
      <c r="B47">
        <v>500</v>
      </c>
    </row>
    <row r="48" spans="1:2">
      <c r="A48" t="s">
        <v>649</v>
      </c>
      <c r="B48">
        <v>20</v>
      </c>
    </row>
    <row r="49" spans="1:2">
      <c r="A49" t="s">
        <v>650</v>
      </c>
    </row>
    <row r="50" spans="1:2">
      <c r="A50" t="s">
        <v>651</v>
      </c>
    </row>
    <row r="51" spans="1:2">
      <c r="A51" t="s">
        <v>605</v>
      </c>
    </row>
    <row r="52" spans="1:2">
      <c r="A52" t="s">
        <v>652</v>
      </c>
    </row>
    <row r="53" spans="1:2">
      <c r="A53" t="s">
        <v>653</v>
      </c>
    </row>
    <row r="54" spans="1:2">
      <c r="A54" t="s">
        <v>654</v>
      </c>
    </row>
    <row r="55" spans="1:2">
      <c r="A55" t="s">
        <v>655</v>
      </c>
    </row>
    <row r="58" spans="1:2" s="148" customFormat="1">
      <c r="A58" s="148" t="s">
        <v>659</v>
      </c>
    </row>
    <row r="59" spans="1:2">
      <c r="A59" t="s">
        <v>660</v>
      </c>
      <c r="B59">
        <v>500</v>
      </c>
    </row>
    <row r="60" spans="1:2">
      <c r="A60" t="s">
        <v>661</v>
      </c>
      <c r="B60">
        <v>150</v>
      </c>
    </row>
    <row r="61" spans="1:2">
      <c r="A61" t="s">
        <v>662</v>
      </c>
      <c r="B61">
        <v>150</v>
      </c>
    </row>
    <row r="62" spans="1:2">
      <c r="A62" t="s">
        <v>663</v>
      </c>
      <c r="B62">
        <v>200</v>
      </c>
    </row>
    <row r="63" spans="1:2">
      <c r="A63" t="s">
        <v>664</v>
      </c>
      <c r="B63">
        <v>200</v>
      </c>
    </row>
    <row r="64" spans="1:2">
      <c r="A64" t="s">
        <v>665</v>
      </c>
      <c r="B64">
        <v>60</v>
      </c>
    </row>
    <row r="65" spans="1:2">
      <c r="A65" t="s">
        <v>666</v>
      </c>
    </row>
    <row r="66" spans="1:2">
      <c r="A66" t="s">
        <v>667</v>
      </c>
    </row>
    <row r="67" spans="1:2">
      <c r="A67" t="s">
        <v>668</v>
      </c>
    </row>
    <row r="68" spans="1:2">
      <c r="A68" t="s">
        <v>669</v>
      </c>
    </row>
    <row r="69" spans="1:2">
      <c r="A69" t="s">
        <v>670</v>
      </c>
    </row>
    <row r="72" spans="1:2" s="148" customFormat="1">
      <c r="A72" s="148" t="s">
        <v>684</v>
      </c>
    </row>
    <row r="73" spans="1:2">
      <c r="A73" t="s">
        <v>599</v>
      </c>
    </row>
    <row r="74" spans="1:2">
      <c r="A74" t="s">
        <v>683</v>
      </c>
      <c r="B74">
        <v>300</v>
      </c>
    </row>
    <row r="75" spans="1:2">
      <c r="A75" t="s">
        <v>671</v>
      </c>
      <c r="B75">
        <v>300</v>
      </c>
    </row>
    <row r="76" spans="1:2">
      <c r="A76" t="s">
        <v>672</v>
      </c>
      <c r="B76">
        <v>200</v>
      </c>
    </row>
    <row r="77" spans="1:2">
      <c r="A77" t="s">
        <v>673</v>
      </c>
      <c r="B77">
        <v>200</v>
      </c>
    </row>
    <row r="78" spans="1:2">
      <c r="A78" t="s">
        <v>674</v>
      </c>
      <c r="B78">
        <v>350</v>
      </c>
    </row>
    <row r="79" spans="1:2">
      <c r="A79" t="s">
        <v>613</v>
      </c>
    </row>
    <row r="80" spans="1:2">
      <c r="A80" t="s">
        <v>675</v>
      </c>
    </row>
    <row r="81" spans="1:2">
      <c r="A81" t="s">
        <v>650</v>
      </c>
      <c r="B81">
        <v>30</v>
      </c>
    </row>
    <row r="82" spans="1:2">
      <c r="A82" t="s">
        <v>676</v>
      </c>
    </row>
    <row r="83" spans="1:2">
      <c r="A83" t="s">
        <v>677</v>
      </c>
    </row>
    <row r="84" spans="1:2">
      <c r="A84" t="s">
        <v>678</v>
      </c>
    </row>
    <row r="85" spans="1:2">
      <c r="A85" t="s">
        <v>685</v>
      </c>
    </row>
    <row r="86" spans="1:2">
      <c r="A86" t="s">
        <v>679</v>
      </c>
    </row>
    <row r="87" spans="1:2">
      <c r="A87" t="s">
        <v>680</v>
      </c>
    </row>
    <row r="88" spans="1:2">
      <c r="A88" t="s">
        <v>686</v>
      </c>
    </row>
    <row r="89" spans="1:2">
      <c r="A89" t="s">
        <v>687</v>
      </c>
    </row>
    <row r="90" spans="1:2">
      <c r="A90" t="s">
        <v>681</v>
      </c>
    </row>
    <row r="91" spans="1:2">
      <c r="A91" t="s">
        <v>682</v>
      </c>
    </row>
    <row r="93" spans="1:2" s="148" customFormat="1">
      <c r="A93" s="148" t="s">
        <v>689</v>
      </c>
    </row>
    <row r="94" spans="1:2">
      <c r="A94" t="s">
        <v>690</v>
      </c>
    </row>
    <row r="95" spans="1:2">
      <c r="A95" t="s">
        <v>688</v>
      </c>
      <c r="B95">
        <v>650</v>
      </c>
    </row>
    <row r="96" spans="1:2">
      <c r="A96" t="s">
        <v>691</v>
      </c>
      <c r="B96">
        <v>200</v>
      </c>
    </row>
    <row r="97" spans="1:2">
      <c r="B97">
        <v>50</v>
      </c>
    </row>
    <row r="98" spans="1:2">
      <c r="A98" s="148" t="s">
        <v>704</v>
      </c>
    </row>
    <row r="99" spans="1:2">
      <c r="A99" t="s">
        <v>599</v>
      </c>
    </row>
    <row r="100" spans="1:2">
      <c r="A100" t="s">
        <v>692</v>
      </c>
      <c r="B100">
        <v>300</v>
      </c>
    </row>
    <row r="101" spans="1:2">
      <c r="A101" t="s">
        <v>618</v>
      </c>
      <c r="B101">
        <v>30</v>
      </c>
    </row>
    <row r="102" spans="1:2">
      <c r="A102" t="s">
        <v>585</v>
      </c>
      <c r="B102">
        <v>60</v>
      </c>
    </row>
    <row r="103" spans="1:2">
      <c r="A103" t="s">
        <v>693</v>
      </c>
      <c r="B103">
        <v>60</v>
      </c>
    </row>
    <row r="104" spans="1:2">
      <c r="A104" t="s">
        <v>702</v>
      </c>
      <c r="B104">
        <v>15</v>
      </c>
    </row>
    <row r="105" spans="1:2">
      <c r="A105" t="s">
        <v>694</v>
      </c>
      <c r="B105">
        <v>30</v>
      </c>
    </row>
    <row r="106" spans="1:2">
      <c r="A106" t="s">
        <v>695</v>
      </c>
    </row>
    <row r="107" spans="1:2">
      <c r="A107" t="s">
        <v>696</v>
      </c>
    </row>
    <row r="108" spans="1:2">
      <c r="A108" t="s">
        <v>613</v>
      </c>
    </row>
    <row r="109" spans="1:2">
      <c r="A109" t="s">
        <v>697</v>
      </c>
    </row>
    <row r="110" spans="1:2">
      <c r="A110" t="s">
        <v>605</v>
      </c>
    </row>
    <row r="111" spans="1:2">
      <c r="A111" t="s">
        <v>698</v>
      </c>
    </row>
    <row r="112" spans="1:2">
      <c r="A112" t="s">
        <v>701</v>
      </c>
    </row>
    <row r="113" spans="1:2">
      <c r="A113" t="s">
        <v>703</v>
      </c>
    </row>
    <row r="114" spans="1:2">
      <c r="A114" t="s">
        <v>699</v>
      </c>
    </row>
    <row r="115" spans="1:2">
      <c r="A115" t="s">
        <v>700</v>
      </c>
    </row>
    <row r="117" spans="1:2" s="148" customFormat="1">
      <c r="A117" s="148" t="s">
        <v>718</v>
      </c>
    </row>
    <row r="118" spans="1:2">
      <c r="A118" t="s">
        <v>599</v>
      </c>
    </row>
    <row r="119" spans="1:2">
      <c r="A119" t="s">
        <v>713</v>
      </c>
    </row>
    <row r="120" spans="1:2">
      <c r="A120" t="s">
        <v>714</v>
      </c>
      <c r="B120">
        <v>150</v>
      </c>
    </row>
    <row r="121" spans="1:2">
      <c r="A121" t="s">
        <v>719</v>
      </c>
      <c r="B121">
        <v>15</v>
      </c>
    </row>
    <row r="122" spans="1:2">
      <c r="A122" t="s">
        <v>715</v>
      </c>
      <c r="B122">
        <v>300</v>
      </c>
    </row>
    <row r="123" spans="1:2">
      <c r="A123" t="s">
        <v>585</v>
      </c>
      <c r="B123">
        <v>50</v>
      </c>
    </row>
    <row r="124" spans="1:2">
      <c r="A124" t="s">
        <v>613</v>
      </c>
    </row>
    <row r="125" spans="1:2">
      <c r="A125" t="s">
        <v>675</v>
      </c>
    </row>
    <row r="126" spans="1:2">
      <c r="A126" t="s">
        <v>716</v>
      </c>
    </row>
    <row r="127" spans="1:2">
      <c r="A127" t="s">
        <v>717</v>
      </c>
      <c r="B127">
        <v>30</v>
      </c>
    </row>
    <row r="128" spans="1:2">
      <c r="A128" t="s">
        <v>605</v>
      </c>
    </row>
    <row r="129" spans="1:2">
      <c r="A129" t="s">
        <v>720</v>
      </c>
    </row>
    <row r="131" spans="1:2">
      <c r="A131" t="s">
        <v>726</v>
      </c>
    </row>
    <row r="132" spans="1:2">
      <c r="A132" t="s">
        <v>599</v>
      </c>
    </row>
    <row r="133" spans="1:2">
      <c r="A133" t="s">
        <v>721</v>
      </c>
      <c r="B133">
        <v>600</v>
      </c>
    </row>
    <row r="134" spans="1:2">
      <c r="A134" t="s">
        <v>722</v>
      </c>
      <c r="B134">
        <v>60</v>
      </c>
    </row>
    <row r="135" spans="1:2">
      <c r="A135" t="s">
        <v>727</v>
      </c>
      <c r="B135">
        <v>30</v>
      </c>
    </row>
    <row r="136" spans="1:2">
      <c r="A136" t="s">
        <v>723</v>
      </c>
      <c r="B136">
        <v>100</v>
      </c>
    </row>
    <row r="137" spans="1:2">
      <c r="A137" t="s">
        <v>724</v>
      </c>
      <c r="B137">
        <v>30</v>
      </c>
    </row>
    <row r="138" spans="1:2">
      <c r="A138" t="s">
        <v>613</v>
      </c>
    </row>
    <row r="139" spans="1:2">
      <c r="A139" t="s">
        <v>605</v>
      </c>
    </row>
    <row r="140" spans="1:2">
      <c r="A140" t="s">
        <v>728</v>
      </c>
    </row>
    <row r="141" spans="1:2">
      <c r="A141" t="s">
        <v>729</v>
      </c>
    </row>
    <row r="142" spans="1:2">
      <c r="A142" t="s">
        <v>725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13" sqref="A13"/>
    </sheetView>
  </sheetViews>
  <sheetFormatPr defaultRowHeight="12.75"/>
  <cols>
    <col min="1" max="1" width="84.42578125" customWidth="1"/>
  </cols>
  <sheetData>
    <row r="1" spans="1:1">
      <c r="A1" t="s">
        <v>588</v>
      </c>
    </row>
    <row r="3" spans="1:1" ht="16.5">
      <c r="A3" s="145" t="s">
        <v>585</v>
      </c>
    </row>
    <row r="4" spans="1:1" ht="16.5">
      <c r="A4" s="145" t="s">
        <v>589</v>
      </c>
    </row>
    <row r="5" spans="1:1">
      <c r="A5" s="146" t="s">
        <v>590</v>
      </c>
    </row>
    <row r="6" spans="1:1" ht="33">
      <c r="A6" s="145" t="s">
        <v>591</v>
      </c>
    </row>
    <row r="7" spans="1:1" ht="16.5">
      <c r="A7" s="145" t="s">
        <v>592</v>
      </c>
    </row>
    <row r="8" spans="1:1" ht="16.5">
      <c r="A8" s="145" t="s">
        <v>593</v>
      </c>
    </row>
    <row r="10" spans="1:1" ht="49.5">
      <c r="A10" s="147" t="s">
        <v>594</v>
      </c>
    </row>
    <row r="11" spans="1:1" ht="33">
      <c r="A11" s="147" t="s">
        <v>595</v>
      </c>
    </row>
    <row r="12" spans="1:1" ht="99">
      <c r="A12" s="147" t="s">
        <v>596</v>
      </c>
    </row>
    <row r="13" spans="1:1" ht="132">
      <c r="A13" s="147" t="s">
        <v>597</v>
      </c>
    </row>
    <row r="14" spans="1:1" ht="99">
      <c r="A14" s="147" t="s">
        <v>598</v>
      </c>
    </row>
    <row r="16" spans="1:1" s="148" customFormat="1" ht="16.5">
      <c r="A16" s="149" t="s">
        <v>705</v>
      </c>
    </row>
    <row r="17" spans="1:2">
      <c r="A17" t="s">
        <v>706</v>
      </c>
    </row>
    <row r="18" spans="1:2">
      <c r="A18" t="s">
        <v>707</v>
      </c>
    </row>
    <row r="19" spans="1:2">
      <c r="A19" t="s">
        <v>708</v>
      </c>
      <c r="B19">
        <v>20</v>
      </c>
    </row>
    <row r="20" spans="1:2">
      <c r="A20" t="s">
        <v>709</v>
      </c>
      <c r="B20">
        <v>30</v>
      </c>
    </row>
    <row r="21" spans="1:2">
      <c r="A21" t="s">
        <v>710</v>
      </c>
      <c r="B21">
        <v>15</v>
      </c>
    </row>
    <row r="22" spans="1:2">
      <c r="A22" t="s">
        <v>711</v>
      </c>
      <c r="B22">
        <v>100</v>
      </c>
    </row>
    <row r="23" spans="1:2">
      <c r="A23" t="s">
        <v>712</v>
      </c>
    </row>
  </sheetData>
  <hyperlinks>
    <hyperlink ref="A5" r:id="rId1" display="http://lchf.ru/store/kokosovoe-maslo-nejtralnoe-organi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7"/>
  <sheetViews>
    <sheetView workbookViewId="0">
      <selection activeCell="A327" sqref="A327:D327"/>
    </sheetView>
  </sheetViews>
  <sheetFormatPr defaultRowHeight="12.75"/>
  <cols>
    <col min="1" max="1" width="51.42578125" bestFit="1" customWidth="1"/>
  </cols>
  <sheetData>
    <row r="1" spans="1:5">
      <c r="A1" t="s">
        <v>775</v>
      </c>
    </row>
    <row r="2" spans="1:5">
      <c r="A2" t="s">
        <v>776</v>
      </c>
    </row>
    <row r="3" spans="1:5">
      <c r="A3" t="s">
        <v>777</v>
      </c>
    </row>
    <row r="5" spans="1:5">
      <c r="A5" t="s">
        <v>778</v>
      </c>
      <c r="B5" t="s">
        <v>779</v>
      </c>
      <c r="C5" t="s">
        <v>780</v>
      </c>
      <c r="D5" t="s">
        <v>781</v>
      </c>
      <c r="E5" t="s">
        <v>782</v>
      </c>
    </row>
    <row r="6" spans="1:5">
      <c r="A6" t="s">
        <v>132</v>
      </c>
      <c r="B6">
        <v>1</v>
      </c>
      <c r="C6">
        <v>0</v>
      </c>
      <c r="D6">
        <v>10</v>
      </c>
      <c r="E6">
        <v>45</v>
      </c>
    </row>
    <row r="7" spans="1:5">
      <c r="A7" t="s">
        <v>133</v>
      </c>
      <c r="B7">
        <v>2</v>
      </c>
      <c r="C7">
        <v>19</v>
      </c>
      <c r="D7">
        <v>7</v>
      </c>
      <c r="E7">
        <v>197</v>
      </c>
    </row>
    <row r="8" spans="1:5">
      <c r="A8" t="s">
        <v>783</v>
      </c>
      <c r="B8">
        <v>2</v>
      </c>
      <c r="C8">
        <v>3</v>
      </c>
      <c r="D8">
        <v>8</v>
      </c>
      <c r="E8">
        <v>59</v>
      </c>
    </row>
    <row r="9" spans="1:5">
      <c r="A9" t="s">
        <v>134</v>
      </c>
      <c r="B9">
        <v>1</v>
      </c>
      <c r="C9">
        <v>0</v>
      </c>
      <c r="D9">
        <v>9</v>
      </c>
      <c r="E9">
        <v>41</v>
      </c>
    </row>
    <row r="10" spans="1:5">
      <c r="A10" t="s">
        <v>784</v>
      </c>
      <c r="B10">
        <v>1</v>
      </c>
      <c r="C10">
        <v>0</v>
      </c>
      <c r="D10">
        <v>2</v>
      </c>
      <c r="E10">
        <v>17</v>
      </c>
    </row>
    <row r="11" spans="1:5">
      <c r="A11" t="s">
        <v>785</v>
      </c>
      <c r="B11">
        <v>3</v>
      </c>
      <c r="C11">
        <v>1</v>
      </c>
      <c r="D11">
        <v>4</v>
      </c>
      <c r="E11">
        <v>39</v>
      </c>
    </row>
    <row r="12" spans="1:5">
      <c r="A12" t="s">
        <v>137</v>
      </c>
      <c r="B12">
        <v>0</v>
      </c>
      <c r="C12">
        <v>0</v>
      </c>
      <c r="D12">
        <v>12</v>
      </c>
      <c r="E12">
        <v>50</v>
      </c>
    </row>
    <row r="13" spans="1:5">
      <c r="A13" t="s">
        <v>786</v>
      </c>
      <c r="B13">
        <v>0</v>
      </c>
      <c r="C13">
        <v>0</v>
      </c>
      <c r="D13">
        <v>16</v>
      </c>
      <c r="E13">
        <v>65</v>
      </c>
    </row>
    <row r="14" spans="1:5">
      <c r="A14" t="s">
        <v>787</v>
      </c>
      <c r="B14">
        <v>1</v>
      </c>
      <c r="C14">
        <v>2</v>
      </c>
      <c r="D14">
        <v>15</v>
      </c>
      <c r="E14">
        <v>78</v>
      </c>
    </row>
    <row r="15" spans="1:5">
      <c r="A15" t="s">
        <v>138</v>
      </c>
      <c r="B15">
        <v>2</v>
      </c>
      <c r="C15">
        <v>0</v>
      </c>
      <c r="D15">
        <v>9</v>
      </c>
      <c r="E15">
        <v>43</v>
      </c>
    </row>
    <row r="16" spans="1:5">
      <c r="A16" t="s">
        <v>788</v>
      </c>
      <c r="B16">
        <v>0</v>
      </c>
      <c r="C16">
        <v>0</v>
      </c>
      <c r="D16">
        <v>11</v>
      </c>
      <c r="E16">
        <v>44</v>
      </c>
    </row>
    <row r="17" spans="1:5">
      <c r="A17" t="s">
        <v>789</v>
      </c>
      <c r="B17">
        <v>25</v>
      </c>
      <c r="C17">
        <v>46</v>
      </c>
      <c r="D17">
        <v>13</v>
      </c>
      <c r="E17">
        <v>561</v>
      </c>
    </row>
    <row r="18" spans="1:5">
      <c r="A18" t="s">
        <v>790</v>
      </c>
      <c r="B18">
        <v>18</v>
      </c>
      <c r="C18">
        <v>30</v>
      </c>
      <c r="D18">
        <v>51</v>
      </c>
      <c r="E18">
        <v>535</v>
      </c>
    </row>
    <row r="19" spans="1:5">
      <c r="A19" t="s">
        <v>141</v>
      </c>
      <c r="B19">
        <v>3</v>
      </c>
      <c r="C19">
        <v>1</v>
      </c>
      <c r="D19">
        <v>4</v>
      </c>
      <c r="E19">
        <v>27</v>
      </c>
    </row>
    <row r="20" spans="1:5">
      <c r="A20" t="s">
        <v>142</v>
      </c>
      <c r="B20">
        <v>1</v>
      </c>
      <c r="C20">
        <v>0</v>
      </c>
      <c r="D20">
        <v>6</v>
      </c>
      <c r="E20">
        <v>27</v>
      </c>
    </row>
    <row r="21" spans="1:5">
      <c r="A21" t="s">
        <v>144</v>
      </c>
      <c r="B21">
        <v>3</v>
      </c>
      <c r="C21">
        <v>3</v>
      </c>
      <c r="D21">
        <v>22</v>
      </c>
      <c r="E21">
        <v>97</v>
      </c>
    </row>
    <row r="22" spans="1:5">
      <c r="A22" t="s">
        <v>791</v>
      </c>
      <c r="B22">
        <v>24</v>
      </c>
      <c r="C22">
        <v>21</v>
      </c>
      <c r="D22">
        <v>0</v>
      </c>
      <c r="E22">
        <v>286</v>
      </c>
    </row>
    <row r="23" spans="1:5">
      <c r="A23" t="s">
        <v>792</v>
      </c>
      <c r="B23">
        <v>8</v>
      </c>
      <c r="C23">
        <v>3</v>
      </c>
      <c r="D23">
        <v>49</v>
      </c>
      <c r="E23">
        <v>264</v>
      </c>
    </row>
    <row r="24" spans="1:5">
      <c r="A24" t="s">
        <v>793</v>
      </c>
      <c r="B24">
        <v>16</v>
      </c>
      <c r="C24">
        <v>9</v>
      </c>
      <c r="D24">
        <v>1</v>
      </c>
      <c r="E24">
        <v>143</v>
      </c>
    </row>
    <row r="25" spans="1:5">
      <c r="A25" t="s">
        <v>148</v>
      </c>
      <c r="B25">
        <v>15</v>
      </c>
      <c r="C25">
        <v>45</v>
      </c>
      <c r="D25">
        <v>2</v>
      </c>
      <c r="E25">
        <v>469</v>
      </c>
    </row>
    <row r="26" spans="1:5">
      <c r="A26" t="s">
        <v>794</v>
      </c>
      <c r="B26">
        <v>6</v>
      </c>
      <c r="C26">
        <v>6</v>
      </c>
      <c r="D26">
        <v>25</v>
      </c>
      <c r="E26">
        <v>178</v>
      </c>
    </row>
    <row r="27" spans="1:5">
      <c r="A27" t="s">
        <v>795</v>
      </c>
      <c r="B27">
        <v>3</v>
      </c>
      <c r="C27">
        <v>2</v>
      </c>
      <c r="D27">
        <v>9</v>
      </c>
      <c r="E27">
        <v>58</v>
      </c>
    </row>
    <row r="28" spans="1:5">
      <c r="A28" t="s">
        <v>796</v>
      </c>
      <c r="B28">
        <v>4</v>
      </c>
      <c r="C28">
        <v>1</v>
      </c>
      <c r="D28">
        <v>4</v>
      </c>
      <c r="E28">
        <v>33</v>
      </c>
    </row>
    <row r="29" spans="1:5">
      <c r="A29" t="s">
        <v>151</v>
      </c>
      <c r="B29">
        <v>1</v>
      </c>
      <c r="C29">
        <v>0</v>
      </c>
      <c r="D29">
        <v>9</v>
      </c>
      <c r="E29">
        <v>42</v>
      </c>
    </row>
    <row r="30" spans="1:5">
      <c r="A30" t="s">
        <v>797</v>
      </c>
      <c r="B30">
        <v>6</v>
      </c>
      <c r="C30">
        <v>4</v>
      </c>
      <c r="D30">
        <v>0</v>
      </c>
      <c r="E30">
        <v>57</v>
      </c>
    </row>
    <row r="31" spans="1:5">
      <c r="A31" t="s">
        <v>798</v>
      </c>
      <c r="B31">
        <v>7</v>
      </c>
      <c r="C31">
        <v>1</v>
      </c>
      <c r="D31">
        <v>0</v>
      </c>
      <c r="E31">
        <v>42</v>
      </c>
    </row>
    <row r="32" spans="1:5">
      <c r="A32" t="s">
        <v>799</v>
      </c>
      <c r="B32">
        <v>3</v>
      </c>
      <c r="C32">
        <v>2</v>
      </c>
      <c r="D32">
        <v>1</v>
      </c>
      <c r="E32">
        <v>33</v>
      </c>
    </row>
    <row r="33" spans="1:5">
      <c r="A33" t="s">
        <v>800</v>
      </c>
      <c r="B33">
        <v>23</v>
      </c>
      <c r="C33">
        <v>16</v>
      </c>
      <c r="D33">
        <v>0</v>
      </c>
      <c r="E33">
        <v>236</v>
      </c>
    </row>
    <row r="34" spans="1:5">
      <c r="A34" t="s">
        <v>801</v>
      </c>
      <c r="B34">
        <v>12</v>
      </c>
      <c r="C34">
        <v>22</v>
      </c>
      <c r="D34">
        <v>1</v>
      </c>
      <c r="E34">
        <v>253</v>
      </c>
    </row>
    <row r="35" spans="1:5">
      <c r="A35" t="s">
        <v>802</v>
      </c>
      <c r="B35">
        <v>27</v>
      </c>
      <c r="C35">
        <v>6</v>
      </c>
      <c r="D35">
        <v>1</v>
      </c>
      <c r="E35">
        <v>138</v>
      </c>
    </row>
    <row r="36" spans="1:5">
      <c r="A36" t="s">
        <v>803</v>
      </c>
      <c r="B36">
        <v>19</v>
      </c>
      <c r="C36">
        <v>9</v>
      </c>
      <c r="D36">
        <v>0</v>
      </c>
      <c r="E36">
        <v>150</v>
      </c>
    </row>
    <row r="37" spans="1:5">
      <c r="A37" t="s">
        <v>804</v>
      </c>
      <c r="B37">
        <v>1</v>
      </c>
      <c r="C37">
        <v>0</v>
      </c>
      <c r="D37">
        <v>6</v>
      </c>
      <c r="E37">
        <v>31</v>
      </c>
    </row>
    <row r="38" spans="1:5">
      <c r="A38" t="s">
        <v>805</v>
      </c>
      <c r="B38">
        <v>8</v>
      </c>
      <c r="C38">
        <v>0</v>
      </c>
      <c r="D38">
        <v>20</v>
      </c>
      <c r="E38">
        <v>111</v>
      </c>
    </row>
    <row r="39" spans="1:5">
      <c r="A39" t="s">
        <v>806</v>
      </c>
      <c r="B39">
        <v>7</v>
      </c>
      <c r="C39">
        <v>9</v>
      </c>
      <c r="D39">
        <v>55</v>
      </c>
      <c r="E39">
        <v>326</v>
      </c>
    </row>
    <row r="40" spans="1:5">
      <c r="A40" t="s">
        <v>807</v>
      </c>
      <c r="B40">
        <v>11</v>
      </c>
      <c r="C40">
        <v>1</v>
      </c>
      <c r="D40">
        <v>72</v>
      </c>
      <c r="E40">
        <v>347</v>
      </c>
    </row>
    <row r="41" spans="1:5">
      <c r="A41" t="s">
        <v>808</v>
      </c>
      <c r="B41">
        <v>16</v>
      </c>
      <c r="C41">
        <v>19</v>
      </c>
      <c r="D41">
        <v>2</v>
      </c>
      <c r="E41">
        <v>246</v>
      </c>
    </row>
    <row r="42" spans="1:5">
      <c r="A42" t="s">
        <v>809</v>
      </c>
      <c r="B42">
        <v>0</v>
      </c>
      <c r="C42">
        <v>0</v>
      </c>
      <c r="D42">
        <v>0</v>
      </c>
      <c r="E42">
        <v>67</v>
      </c>
    </row>
    <row r="43" spans="1:5">
      <c r="A43" t="s">
        <v>170</v>
      </c>
      <c r="B43">
        <v>1</v>
      </c>
      <c r="C43">
        <v>1</v>
      </c>
      <c r="D43">
        <v>16</v>
      </c>
      <c r="E43">
        <v>69</v>
      </c>
    </row>
    <row r="44" spans="1:5">
      <c r="A44" t="s">
        <v>810</v>
      </c>
      <c r="B44">
        <v>0</v>
      </c>
      <c r="C44">
        <v>0</v>
      </c>
      <c r="D44">
        <v>1</v>
      </c>
      <c r="E44">
        <v>70</v>
      </c>
    </row>
    <row r="45" spans="1:5">
      <c r="A45" t="s">
        <v>171</v>
      </c>
      <c r="B45">
        <v>1</v>
      </c>
      <c r="C45">
        <v>0</v>
      </c>
      <c r="D45">
        <v>11</v>
      </c>
      <c r="E45">
        <v>54</v>
      </c>
    </row>
    <row r="46" spans="1:5">
      <c r="A46" t="s">
        <v>811</v>
      </c>
      <c r="B46">
        <v>12</v>
      </c>
      <c r="C46">
        <v>6</v>
      </c>
      <c r="D46">
        <v>56</v>
      </c>
      <c r="E46">
        <v>327</v>
      </c>
    </row>
    <row r="47" spans="1:5">
      <c r="A47" t="s">
        <v>812</v>
      </c>
      <c r="B47">
        <v>20</v>
      </c>
      <c r="C47">
        <v>13</v>
      </c>
      <c r="D47">
        <v>0</v>
      </c>
      <c r="E47">
        <v>192</v>
      </c>
    </row>
    <row r="48" spans="1:5">
      <c r="A48" t="s">
        <v>813</v>
      </c>
      <c r="B48">
        <v>17</v>
      </c>
      <c r="C48">
        <v>3</v>
      </c>
      <c r="D48">
        <v>3</v>
      </c>
      <c r="E48">
        <v>110</v>
      </c>
    </row>
    <row r="49" spans="1:5">
      <c r="A49" t="s">
        <v>814</v>
      </c>
      <c r="B49">
        <v>20</v>
      </c>
      <c r="C49">
        <v>9</v>
      </c>
      <c r="D49">
        <v>0</v>
      </c>
      <c r="E49">
        <v>168</v>
      </c>
    </row>
    <row r="50" spans="1:5">
      <c r="A50" t="s">
        <v>815</v>
      </c>
      <c r="B50">
        <v>24</v>
      </c>
      <c r="C50">
        <v>30</v>
      </c>
      <c r="D50">
        <v>0</v>
      </c>
      <c r="E50">
        <v>373</v>
      </c>
    </row>
    <row r="51" spans="1:5">
      <c r="A51" t="s">
        <v>175</v>
      </c>
      <c r="B51">
        <v>1</v>
      </c>
      <c r="C51">
        <v>1</v>
      </c>
      <c r="D51">
        <v>9</v>
      </c>
      <c r="E51">
        <v>46</v>
      </c>
    </row>
    <row r="52" spans="1:5">
      <c r="A52" t="s">
        <v>176</v>
      </c>
      <c r="B52">
        <v>21</v>
      </c>
      <c r="C52">
        <v>7</v>
      </c>
      <c r="D52">
        <v>0</v>
      </c>
      <c r="E52">
        <v>143</v>
      </c>
    </row>
    <row r="53" spans="1:5">
      <c r="A53" t="s">
        <v>816</v>
      </c>
      <c r="B53">
        <v>19</v>
      </c>
      <c r="C53">
        <v>3</v>
      </c>
      <c r="D53">
        <v>42</v>
      </c>
      <c r="E53">
        <v>256</v>
      </c>
    </row>
    <row r="54" spans="1:5">
      <c r="A54" t="s">
        <v>817</v>
      </c>
      <c r="B54">
        <v>8</v>
      </c>
      <c r="C54">
        <v>1</v>
      </c>
      <c r="D54">
        <v>23</v>
      </c>
      <c r="E54">
        <v>106</v>
      </c>
    </row>
    <row r="55" spans="1:5">
      <c r="A55" t="s">
        <v>179</v>
      </c>
      <c r="B55">
        <v>4</v>
      </c>
      <c r="C55">
        <v>0</v>
      </c>
      <c r="D55">
        <v>10</v>
      </c>
      <c r="E55">
        <v>59</v>
      </c>
    </row>
    <row r="56" spans="1:5">
      <c r="A56" t="s">
        <v>818</v>
      </c>
      <c r="B56">
        <v>8</v>
      </c>
      <c r="C56">
        <v>11</v>
      </c>
      <c r="D56">
        <v>13</v>
      </c>
      <c r="E56">
        <v>184</v>
      </c>
    </row>
    <row r="57" spans="1:5">
      <c r="A57" t="s">
        <v>180</v>
      </c>
      <c r="B57">
        <v>2</v>
      </c>
      <c r="C57">
        <v>1</v>
      </c>
      <c r="D57">
        <v>14</v>
      </c>
      <c r="E57">
        <v>67</v>
      </c>
    </row>
    <row r="58" spans="1:5">
      <c r="A58" t="s">
        <v>819</v>
      </c>
      <c r="B58">
        <v>1</v>
      </c>
      <c r="C58">
        <v>0</v>
      </c>
      <c r="D58">
        <v>9</v>
      </c>
      <c r="E58">
        <v>41</v>
      </c>
    </row>
    <row r="59" spans="1:5">
      <c r="A59" t="s">
        <v>820</v>
      </c>
      <c r="B59">
        <v>15</v>
      </c>
      <c r="C59">
        <v>65</v>
      </c>
      <c r="D59">
        <v>14</v>
      </c>
      <c r="E59">
        <v>697</v>
      </c>
    </row>
    <row r="60" spans="1:5">
      <c r="A60" t="s">
        <v>821</v>
      </c>
      <c r="B60">
        <v>5</v>
      </c>
      <c r="C60">
        <v>1</v>
      </c>
      <c r="D60">
        <v>24</v>
      </c>
      <c r="E60">
        <v>131</v>
      </c>
    </row>
    <row r="61" spans="1:5">
      <c r="A61" t="s">
        <v>822</v>
      </c>
      <c r="B61">
        <v>12</v>
      </c>
      <c r="C61">
        <v>4</v>
      </c>
      <c r="D61">
        <v>63</v>
      </c>
      <c r="E61">
        <v>329</v>
      </c>
    </row>
    <row r="62" spans="1:5">
      <c r="A62" t="s">
        <v>823</v>
      </c>
      <c r="B62">
        <v>9</v>
      </c>
      <c r="C62">
        <v>2</v>
      </c>
      <c r="D62">
        <v>3</v>
      </c>
      <c r="E62">
        <v>28</v>
      </c>
    </row>
    <row r="63" spans="1:5">
      <c r="A63" t="s">
        <v>185</v>
      </c>
      <c r="B63">
        <v>27</v>
      </c>
      <c r="C63">
        <v>7</v>
      </c>
      <c r="D63">
        <v>16</v>
      </c>
      <c r="E63">
        <v>239</v>
      </c>
    </row>
    <row r="64" spans="1:5">
      <c r="A64" t="s">
        <v>824</v>
      </c>
      <c r="B64">
        <v>2</v>
      </c>
      <c r="C64">
        <v>1</v>
      </c>
      <c r="D64">
        <v>1</v>
      </c>
      <c r="E64">
        <v>16</v>
      </c>
    </row>
    <row r="65" spans="1:5">
      <c r="A65" t="s">
        <v>825</v>
      </c>
      <c r="B65">
        <v>2</v>
      </c>
      <c r="C65">
        <v>1</v>
      </c>
      <c r="D65">
        <v>1</v>
      </c>
      <c r="E65">
        <v>20</v>
      </c>
    </row>
    <row r="66" spans="1:5">
      <c r="A66" t="s">
        <v>826</v>
      </c>
      <c r="B66">
        <v>2</v>
      </c>
      <c r="C66">
        <v>1</v>
      </c>
      <c r="D66">
        <v>1</v>
      </c>
      <c r="E66">
        <v>9</v>
      </c>
    </row>
    <row r="67" spans="1:5">
      <c r="A67" t="s">
        <v>827</v>
      </c>
      <c r="B67">
        <v>2</v>
      </c>
      <c r="C67">
        <v>1</v>
      </c>
      <c r="D67">
        <v>1</v>
      </c>
      <c r="E67">
        <v>17</v>
      </c>
    </row>
    <row r="68" spans="1:5">
      <c r="A68" t="s">
        <v>828</v>
      </c>
      <c r="B68">
        <v>2</v>
      </c>
      <c r="C68">
        <v>1</v>
      </c>
      <c r="D68">
        <v>4</v>
      </c>
      <c r="E68">
        <v>17</v>
      </c>
    </row>
    <row r="69" spans="1:5">
      <c r="A69" t="s">
        <v>829</v>
      </c>
      <c r="B69">
        <v>3</v>
      </c>
      <c r="C69">
        <v>1</v>
      </c>
      <c r="D69">
        <v>3</v>
      </c>
      <c r="E69">
        <v>26</v>
      </c>
    </row>
    <row r="70" spans="1:5">
      <c r="A70" t="s">
        <v>830</v>
      </c>
      <c r="B70">
        <v>2</v>
      </c>
      <c r="C70">
        <v>1</v>
      </c>
      <c r="D70">
        <v>1</v>
      </c>
      <c r="E70">
        <v>17</v>
      </c>
    </row>
    <row r="71" spans="1:5">
      <c r="A71" t="s">
        <v>831</v>
      </c>
      <c r="B71">
        <v>4</v>
      </c>
      <c r="C71">
        <v>1</v>
      </c>
      <c r="D71">
        <v>0</v>
      </c>
      <c r="E71">
        <v>22</v>
      </c>
    </row>
    <row r="72" spans="1:5">
      <c r="A72" t="s">
        <v>187</v>
      </c>
      <c r="B72">
        <v>1</v>
      </c>
      <c r="C72">
        <v>0</v>
      </c>
      <c r="D72">
        <v>12</v>
      </c>
      <c r="E72">
        <v>51</v>
      </c>
    </row>
    <row r="73" spans="1:5">
      <c r="A73" t="s">
        <v>832</v>
      </c>
      <c r="B73">
        <v>2</v>
      </c>
      <c r="C73">
        <v>0</v>
      </c>
      <c r="D73">
        <v>62</v>
      </c>
      <c r="E73">
        <v>246</v>
      </c>
    </row>
    <row r="74" spans="1:5">
      <c r="A74" t="s">
        <v>833</v>
      </c>
      <c r="B74">
        <v>1</v>
      </c>
      <c r="C74">
        <v>0</v>
      </c>
      <c r="D74">
        <v>4</v>
      </c>
      <c r="E74">
        <v>21</v>
      </c>
    </row>
    <row r="75" spans="1:5">
      <c r="A75" t="s">
        <v>834</v>
      </c>
      <c r="B75">
        <v>0</v>
      </c>
      <c r="C75">
        <v>0</v>
      </c>
      <c r="D75">
        <v>72</v>
      </c>
      <c r="E75">
        <v>276</v>
      </c>
    </row>
    <row r="76" spans="1:5">
      <c r="A76" t="s">
        <v>835</v>
      </c>
      <c r="B76">
        <v>29</v>
      </c>
      <c r="C76">
        <v>3</v>
      </c>
      <c r="D76">
        <v>23</v>
      </c>
      <c r="E76">
        <v>263</v>
      </c>
    </row>
    <row r="77" spans="1:5">
      <c r="A77" t="s">
        <v>836</v>
      </c>
      <c r="B77">
        <v>49</v>
      </c>
      <c r="C77">
        <v>6</v>
      </c>
      <c r="D77">
        <v>40</v>
      </c>
      <c r="E77">
        <v>410</v>
      </c>
    </row>
    <row r="78" spans="1:5">
      <c r="A78" t="s">
        <v>837</v>
      </c>
      <c r="B78">
        <v>1</v>
      </c>
      <c r="C78">
        <v>0</v>
      </c>
      <c r="D78">
        <v>8</v>
      </c>
      <c r="E78">
        <v>35</v>
      </c>
    </row>
    <row r="79" spans="1:5">
      <c r="A79" t="s">
        <v>838</v>
      </c>
      <c r="B79">
        <v>2</v>
      </c>
      <c r="C79">
        <v>0</v>
      </c>
      <c r="D79">
        <v>5</v>
      </c>
      <c r="E79">
        <v>31</v>
      </c>
    </row>
    <row r="80" spans="1:5">
      <c r="A80" t="s">
        <v>839</v>
      </c>
      <c r="B80">
        <v>14</v>
      </c>
      <c r="C80">
        <v>14</v>
      </c>
      <c r="D80">
        <v>1</v>
      </c>
      <c r="E80">
        <v>183</v>
      </c>
    </row>
    <row r="81" spans="1:5">
      <c r="A81" t="s">
        <v>840</v>
      </c>
      <c r="B81">
        <v>86</v>
      </c>
      <c r="C81">
        <v>0</v>
      </c>
      <c r="D81">
        <v>1</v>
      </c>
      <c r="E81">
        <v>343</v>
      </c>
    </row>
    <row r="82" spans="1:5">
      <c r="A82" t="s">
        <v>841</v>
      </c>
      <c r="B82">
        <v>3</v>
      </c>
      <c r="C82">
        <v>0</v>
      </c>
      <c r="D82">
        <v>4</v>
      </c>
      <c r="E82">
        <v>30</v>
      </c>
    </row>
    <row r="83" spans="1:5">
      <c r="A83" t="s">
        <v>842</v>
      </c>
      <c r="B83">
        <v>1</v>
      </c>
      <c r="C83">
        <v>0</v>
      </c>
      <c r="D83">
        <v>4</v>
      </c>
      <c r="E83">
        <v>19</v>
      </c>
    </row>
    <row r="84" spans="1:5">
      <c r="A84" t="s">
        <v>843</v>
      </c>
      <c r="B84">
        <v>4</v>
      </c>
      <c r="C84">
        <v>0</v>
      </c>
      <c r="D84">
        <v>8</v>
      </c>
      <c r="E84">
        <v>50</v>
      </c>
    </row>
    <row r="85" spans="1:5">
      <c r="A85" t="s">
        <v>844</v>
      </c>
      <c r="B85">
        <v>5</v>
      </c>
      <c r="C85">
        <v>0</v>
      </c>
      <c r="D85">
        <v>8</v>
      </c>
      <c r="E85">
        <v>60</v>
      </c>
    </row>
    <row r="86" spans="1:5">
      <c r="A86" t="s">
        <v>845</v>
      </c>
      <c r="B86">
        <v>3</v>
      </c>
      <c r="C86">
        <v>0</v>
      </c>
      <c r="D86">
        <v>7</v>
      </c>
      <c r="E86">
        <v>40</v>
      </c>
    </row>
    <row r="87" spans="1:5">
      <c r="A87" t="s">
        <v>198</v>
      </c>
      <c r="B87">
        <v>1</v>
      </c>
      <c r="C87">
        <v>0</v>
      </c>
      <c r="D87">
        <v>9</v>
      </c>
      <c r="E87">
        <v>38</v>
      </c>
    </row>
    <row r="88" spans="1:5">
      <c r="A88" t="s">
        <v>846</v>
      </c>
      <c r="B88">
        <v>1</v>
      </c>
      <c r="C88">
        <v>0</v>
      </c>
      <c r="D88">
        <v>80</v>
      </c>
      <c r="E88">
        <v>304</v>
      </c>
    </row>
    <row r="89" spans="1:5">
      <c r="A89" t="s">
        <v>200</v>
      </c>
      <c r="B89">
        <v>2</v>
      </c>
      <c r="C89">
        <v>0</v>
      </c>
      <c r="D89">
        <v>68</v>
      </c>
      <c r="E89">
        <v>280</v>
      </c>
    </row>
    <row r="90" spans="1:5">
      <c r="A90" t="s">
        <v>847</v>
      </c>
      <c r="B90">
        <v>2</v>
      </c>
      <c r="C90">
        <v>1</v>
      </c>
      <c r="D90">
        <v>16</v>
      </c>
      <c r="E90">
        <v>72</v>
      </c>
    </row>
    <row r="91" spans="1:5">
      <c r="A91" t="s">
        <v>848</v>
      </c>
      <c r="B91">
        <v>19</v>
      </c>
      <c r="C91">
        <v>2</v>
      </c>
      <c r="D91">
        <v>0</v>
      </c>
      <c r="E91">
        <v>94</v>
      </c>
    </row>
    <row r="92" spans="1:5">
      <c r="A92" t="s">
        <v>849</v>
      </c>
      <c r="B92">
        <v>20</v>
      </c>
      <c r="C92">
        <v>12</v>
      </c>
      <c r="D92">
        <v>0</v>
      </c>
      <c r="E92">
        <v>188</v>
      </c>
    </row>
    <row r="93" spans="1:5">
      <c r="A93" t="s">
        <v>850</v>
      </c>
      <c r="B93">
        <v>3</v>
      </c>
      <c r="C93">
        <v>1</v>
      </c>
      <c r="D93">
        <v>57</v>
      </c>
      <c r="E93">
        <v>239</v>
      </c>
    </row>
    <row r="94" spans="1:5">
      <c r="A94" t="s">
        <v>851</v>
      </c>
      <c r="B94">
        <v>4</v>
      </c>
      <c r="C94">
        <v>3</v>
      </c>
      <c r="D94">
        <v>11</v>
      </c>
      <c r="E94">
        <v>97</v>
      </c>
    </row>
    <row r="95" spans="1:5">
      <c r="A95" t="s">
        <v>852</v>
      </c>
      <c r="B95">
        <v>1</v>
      </c>
      <c r="C95">
        <v>6</v>
      </c>
      <c r="D95">
        <v>7</v>
      </c>
      <c r="E95">
        <v>91</v>
      </c>
    </row>
    <row r="96" spans="1:5">
      <c r="A96" t="s">
        <v>853</v>
      </c>
      <c r="B96">
        <v>2</v>
      </c>
      <c r="C96">
        <v>0</v>
      </c>
      <c r="D96">
        <v>3</v>
      </c>
      <c r="E96">
        <v>16</v>
      </c>
    </row>
    <row r="97" spans="1:5">
      <c r="A97" t="s">
        <v>854</v>
      </c>
      <c r="B97">
        <v>1</v>
      </c>
      <c r="C97">
        <v>6</v>
      </c>
      <c r="D97">
        <v>7</v>
      </c>
      <c r="E97">
        <v>90</v>
      </c>
    </row>
    <row r="98" spans="1:5">
      <c r="A98" t="s">
        <v>855</v>
      </c>
      <c r="B98">
        <v>1</v>
      </c>
      <c r="C98">
        <v>1</v>
      </c>
      <c r="D98">
        <v>5</v>
      </c>
      <c r="E98">
        <v>28</v>
      </c>
    </row>
    <row r="99" spans="1:5">
      <c r="A99" t="s">
        <v>856</v>
      </c>
      <c r="B99">
        <v>14</v>
      </c>
      <c r="C99">
        <v>9</v>
      </c>
      <c r="D99">
        <v>26</v>
      </c>
      <c r="E99">
        <v>234</v>
      </c>
    </row>
    <row r="100" spans="1:5">
      <c r="A100" t="s">
        <v>857</v>
      </c>
      <c r="B100">
        <v>23</v>
      </c>
      <c r="C100">
        <v>15</v>
      </c>
      <c r="D100">
        <v>29</v>
      </c>
      <c r="E100">
        <v>326</v>
      </c>
    </row>
    <row r="101" spans="1:5">
      <c r="A101" t="s">
        <v>858</v>
      </c>
      <c r="B101">
        <v>18</v>
      </c>
      <c r="C101">
        <v>2</v>
      </c>
      <c r="D101">
        <v>1</v>
      </c>
      <c r="E101">
        <v>97</v>
      </c>
    </row>
    <row r="102" spans="1:5">
      <c r="A102" t="s">
        <v>859</v>
      </c>
      <c r="B102">
        <v>18</v>
      </c>
      <c r="C102">
        <v>3</v>
      </c>
      <c r="D102">
        <v>1</v>
      </c>
      <c r="E102">
        <v>103</v>
      </c>
    </row>
    <row r="103" spans="1:5">
      <c r="A103" t="s">
        <v>860</v>
      </c>
      <c r="B103">
        <v>2</v>
      </c>
      <c r="C103">
        <v>1</v>
      </c>
      <c r="D103">
        <v>4</v>
      </c>
      <c r="E103">
        <v>21</v>
      </c>
    </row>
    <row r="104" spans="1:5">
      <c r="A104" t="s">
        <v>861</v>
      </c>
      <c r="B104">
        <v>2</v>
      </c>
      <c r="C104">
        <v>0</v>
      </c>
      <c r="D104">
        <v>5</v>
      </c>
      <c r="E104">
        <v>28</v>
      </c>
    </row>
    <row r="105" spans="1:5">
      <c r="A105" t="s">
        <v>212</v>
      </c>
      <c r="B105">
        <v>2</v>
      </c>
      <c r="C105">
        <v>0</v>
      </c>
      <c r="D105">
        <v>6</v>
      </c>
      <c r="E105">
        <v>29</v>
      </c>
    </row>
    <row r="106" spans="1:5">
      <c r="A106" t="s">
        <v>862</v>
      </c>
      <c r="B106">
        <v>2</v>
      </c>
      <c r="C106">
        <v>0</v>
      </c>
      <c r="D106">
        <v>4</v>
      </c>
      <c r="E106">
        <v>21</v>
      </c>
    </row>
    <row r="107" spans="1:5">
      <c r="A107" t="s">
        <v>863</v>
      </c>
      <c r="B107">
        <v>4</v>
      </c>
      <c r="C107">
        <v>0</v>
      </c>
      <c r="D107">
        <v>4</v>
      </c>
      <c r="E107">
        <v>47</v>
      </c>
    </row>
    <row r="108" spans="1:5">
      <c r="A108" t="s">
        <v>864</v>
      </c>
      <c r="B108">
        <v>3</v>
      </c>
      <c r="C108">
        <v>6</v>
      </c>
      <c r="D108">
        <v>8</v>
      </c>
      <c r="E108">
        <v>88</v>
      </c>
    </row>
    <row r="109" spans="1:5">
      <c r="A109" t="s">
        <v>865</v>
      </c>
      <c r="B109">
        <v>2</v>
      </c>
      <c r="C109">
        <v>0</v>
      </c>
      <c r="D109">
        <v>3</v>
      </c>
      <c r="E109">
        <v>23</v>
      </c>
    </row>
    <row r="110" spans="1:5">
      <c r="A110" t="s">
        <v>866</v>
      </c>
      <c r="B110">
        <v>1</v>
      </c>
      <c r="C110">
        <v>0</v>
      </c>
      <c r="D110">
        <v>2</v>
      </c>
      <c r="E110">
        <v>16</v>
      </c>
    </row>
    <row r="111" spans="1:5">
      <c r="A111" t="s">
        <v>867</v>
      </c>
      <c r="B111">
        <v>3</v>
      </c>
      <c r="C111">
        <v>0</v>
      </c>
      <c r="D111">
        <v>9</v>
      </c>
      <c r="E111">
        <v>42</v>
      </c>
    </row>
    <row r="112" spans="1:5">
      <c r="A112" t="s">
        <v>868</v>
      </c>
      <c r="B112">
        <v>2</v>
      </c>
      <c r="C112">
        <v>0</v>
      </c>
      <c r="D112">
        <v>6</v>
      </c>
      <c r="E112">
        <v>29</v>
      </c>
    </row>
    <row r="113" spans="1:5">
      <c r="A113" t="s">
        <v>869</v>
      </c>
      <c r="B113">
        <v>1</v>
      </c>
      <c r="C113">
        <v>5</v>
      </c>
      <c r="D113">
        <v>0</v>
      </c>
      <c r="E113">
        <v>58</v>
      </c>
    </row>
    <row r="114" spans="1:5">
      <c r="A114" t="s">
        <v>870</v>
      </c>
      <c r="B114">
        <v>2</v>
      </c>
      <c r="C114">
        <v>0</v>
      </c>
      <c r="D114">
        <v>3</v>
      </c>
      <c r="E114">
        <v>15</v>
      </c>
    </row>
    <row r="115" spans="1:5">
      <c r="A115" t="s">
        <v>216</v>
      </c>
      <c r="B115">
        <v>3</v>
      </c>
      <c r="C115">
        <v>0</v>
      </c>
      <c r="D115">
        <v>5</v>
      </c>
      <c r="E115">
        <v>34</v>
      </c>
    </row>
    <row r="116" spans="1:5">
      <c r="A116" t="s">
        <v>221</v>
      </c>
      <c r="B116">
        <v>2</v>
      </c>
      <c r="C116">
        <v>1</v>
      </c>
      <c r="D116">
        <v>20</v>
      </c>
      <c r="E116">
        <v>84</v>
      </c>
    </row>
    <row r="117" spans="1:5">
      <c r="A117" t="s">
        <v>871</v>
      </c>
      <c r="B117">
        <v>2</v>
      </c>
      <c r="C117">
        <v>0</v>
      </c>
      <c r="D117">
        <v>16</v>
      </c>
      <c r="E117">
        <v>61</v>
      </c>
    </row>
    <row r="118" spans="1:5">
      <c r="A118" t="s">
        <v>872</v>
      </c>
      <c r="B118">
        <v>8</v>
      </c>
      <c r="C118">
        <v>1</v>
      </c>
      <c r="D118">
        <v>83</v>
      </c>
      <c r="E118">
        <v>366</v>
      </c>
    </row>
    <row r="119" spans="1:5">
      <c r="A119" t="s">
        <v>873</v>
      </c>
      <c r="B119">
        <v>2</v>
      </c>
      <c r="C119">
        <v>1</v>
      </c>
      <c r="D119">
        <v>16</v>
      </c>
      <c r="E119">
        <v>83</v>
      </c>
    </row>
    <row r="120" spans="1:5">
      <c r="A120" t="s">
        <v>874</v>
      </c>
      <c r="B120">
        <v>3</v>
      </c>
      <c r="C120">
        <v>3</v>
      </c>
      <c r="D120">
        <v>22</v>
      </c>
      <c r="E120">
        <v>113</v>
      </c>
    </row>
    <row r="121" spans="1:5">
      <c r="A121" t="s">
        <v>875</v>
      </c>
      <c r="B121">
        <v>4</v>
      </c>
      <c r="C121">
        <v>17</v>
      </c>
      <c r="D121">
        <v>40</v>
      </c>
      <c r="E121">
        <v>323</v>
      </c>
    </row>
    <row r="122" spans="1:5">
      <c r="A122" t="s">
        <v>876</v>
      </c>
      <c r="B122">
        <v>2</v>
      </c>
      <c r="C122">
        <v>1</v>
      </c>
      <c r="D122">
        <v>21</v>
      </c>
      <c r="E122">
        <v>105</v>
      </c>
    </row>
    <row r="123" spans="1:5">
      <c r="A123" t="s">
        <v>877</v>
      </c>
      <c r="B123">
        <v>2</v>
      </c>
      <c r="C123">
        <v>3</v>
      </c>
      <c r="D123">
        <v>26</v>
      </c>
      <c r="E123">
        <v>130</v>
      </c>
    </row>
    <row r="124" spans="1:5">
      <c r="A124" t="s">
        <v>878</v>
      </c>
      <c r="B124">
        <v>0</v>
      </c>
      <c r="C124">
        <v>0</v>
      </c>
      <c r="D124">
        <v>5</v>
      </c>
      <c r="E124">
        <v>24</v>
      </c>
    </row>
    <row r="125" spans="1:5">
      <c r="A125" t="s">
        <v>879</v>
      </c>
      <c r="B125">
        <v>15</v>
      </c>
      <c r="C125">
        <v>63</v>
      </c>
      <c r="D125">
        <v>17</v>
      </c>
      <c r="E125">
        <v>652</v>
      </c>
    </row>
    <row r="126" spans="1:5">
      <c r="A126" t="s">
        <v>227</v>
      </c>
      <c r="B126">
        <v>5</v>
      </c>
      <c r="C126">
        <v>1</v>
      </c>
      <c r="D126">
        <v>16</v>
      </c>
      <c r="E126">
        <v>90</v>
      </c>
    </row>
    <row r="127" spans="1:5">
      <c r="A127" t="s">
        <v>880</v>
      </c>
      <c r="B127">
        <v>3</v>
      </c>
      <c r="C127">
        <v>1</v>
      </c>
      <c r="D127">
        <v>5</v>
      </c>
      <c r="E127">
        <v>45</v>
      </c>
    </row>
    <row r="128" spans="1:5">
      <c r="A128" t="s">
        <v>881</v>
      </c>
      <c r="B128">
        <v>3</v>
      </c>
      <c r="C128">
        <v>3</v>
      </c>
      <c r="D128">
        <v>4</v>
      </c>
      <c r="E128">
        <v>52</v>
      </c>
    </row>
    <row r="129" spans="1:5">
      <c r="A129" t="s">
        <v>882</v>
      </c>
      <c r="B129">
        <v>3</v>
      </c>
      <c r="C129">
        <v>3</v>
      </c>
      <c r="D129">
        <v>4</v>
      </c>
      <c r="E129">
        <v>58</v>
      </c>
    </row>
    <row r="130" spans="1:5">
      <c r="A130" t="s">
        <v>883</v>
      </c>
      <c r="B130">
        <v>21</v>
      </c>
      <c r="C130">
        <v>48</v>
      </c>
      <c r="D130">
        <v>20</v>
      </c>
      <c r="E130">
        <v>607</v>
      </c>
    </row>
    <row r="131" spans="1:5">
      <c r="A131" t="s">
        <v>231</v>
      </c>
      <c r="B131">
        <v>1</v>
      </c>
      <c r="C131">
        <v>1</v>
      </c>
      <c r="D131">
        <v>10</v>
      </c>
      <c r="E131">
        <v>51</v>
      </c>
    </row>
    <row r="132" spans="1:5">
      <c r="A132" t="s">
        <v>235</v>
      </c>
      <c r="B132">
        <v>1</v>
      </c>
      <c r="C132">
        <v>0</v>
      </c>
      <c r="D132">
        <v>7</v>
      </c>
      <c r="E132">
        <v>32</v>
      </c>
    </row>
    <row r="133" spans="1:5">
      <c r="A133" t="s">
        <v>236</v>
      </c>
      <c r="B133">
        <v>0</v>
      </c>
      <c r="C133">
        <v>0</v>
      </c>
      <c r="D133">
        <v>9</v>
      </c>
      <c r="E133">
        <v>43</v>
      </c>
    </row>
    <row r="134" spans="1:5">
      <c r="A134" t="s">
        <v>884</v>
      </c>
      <c r="B134">
        <v>0</v>
      </c>
      <c r="C134">
        <v>1</v>
      </c>
      <c r="D134">
        <v>70</v>
      </c>
      <c r="E134">
        <v>305</v>
      </c>
    </row>
    <row r="135" spans="1:5">
      <c r="A135" t="s">
        <v>885</v>
      </c>
      <c r="B135">
        <v>19</v>
      </c>
      <c r="C135">
        <v>23</v>
      </c>
      <c r="D135">
        <v>2</v>
      </c>
      <c r="E135">
        <v>296</v>
      </c>
    </row>
    <row r="136" spans="1:5">
      <c r="A136" t="s">
        <v>886</v>
      </c>
      <c r="B136">
        <v>13</v>
      </c>
      <c r="C136">
        <v>22</v>
      </c>
      <c r="D136">
        <v>1</v>
      </c>
      <c r="E136">
        <v>254</v>
      </c>
    </row>
    <row r="137" spans="1:5">
      <c r="A137" t="s">
        <v>887</v>
      </c>
      <c r="B137">
        <v>12</v>
      </c>
      <c r="C137">
        <v>32</v>
      </c>
      <c r="D137">
        <v>49</v>
      </c>
      <c r="E137">
        <v>379</v>
      </c>
    </row>
    <row r="138" spans="1:5">
      <c r="A138" t="s">
        <v>888</v>
      </c>
      <c r="B138">
        <v>2</v>
      </c>
      <c r="C138">
        <v>1</v>
      </c>
      <c r="D138">
        <v>18</v>
      </c>
      <c r="E138">
        <v>90</v>
      </c>
    </row>
    <row r="139" spans="1:5">
      <c r="A139" t="s">
        <v>261</v>
      </c>
      <c r="B139">
        <v>1</v>
      </c>
      <c r="C139">
        <v>0</v>
      </c>
      <c r="D139">
        <v>6</v>
      </c>
      <c r="E139">
        <v>31</v>
      </c>
    </row>
    <row r="140" spans="1:5">
      <c r="A140" t="s">
        <v>889</v>
      </c>
      <c r="B140">
        <v>0</v>
      </c>
      <c r="C140">
        <v>0</v>
      </c>
      <c r="D140">
        <v>92</v>
      </c>
      <c r="E140">
        <v>393</v>
      </c>
    </row>
    <row r="141" spans="1:5">
      <c r="A141" t="s">
        <v>890</v>
      </c>
      <c r="B141">
        <v>1</v>
      </c>
      <c r="C141">
        <v>0</v>
      </c>
      <c r="D141">
        <v>4</v>
      </c>
      <c r="E141">
        <v>36</v>
      </c>
    </row>
    <row r="142" spans="1:5">
      <c r="A142" t="s">
        <v>891</v>
      </c>
      <c r="B142">
        <v>26</v>
      </c>
      <c r="C142">
        <v>32</v>
      </c>
      <c r="D142">
        <v>6</v>
      </c>
      <c r="E142">
        <v>415</v>
      </c>
    </row>
    <row r="143" spans="1:5">
      <c r="A143" t="s">
        <v>892</v>
      </c>
      <c r="B143">
        <v>12</v>
      </c>
      <c r="C143">
        <v>14</v>
      </c>
      <c r="D143">
        <v>3</v>
      </c>
      <c r="E143">
        <v>193</v>
      </c>
    </row>
    <row r="144" spans="1:5">
      <c r="A144" t="s">
        <v>893</v>
      </c>
      <c r="B144">
        <v>15</v>
      </c>
      <c r="C144">
        <v>4</v>
      </c>
      <c r="D144">
        <v>7</v>
      </c>
      <c r="E144">
        <v>116</v>
      </c>
    </row>
    <row r="145" spans="1:5">
      <c r="A145" t="s">
        <v>894</v>
      </c>
      <c r="B145">
        <v>1</v>
      </c>
      <c r="C145">
        <v>2</v>
      </c>
      <c r="D145">
        <v>0</v>
      </c>
      <c r="E145">
        <v>19</v>
      </c>
    </row>
    <row r="146" spans="1:5">
      <c r="A146" t="s">
        <v>895</v>
      </c>
      <c r="B146">
        <v>15</v>
      </c>
      <c r="C146">
        <v>0</v>
      </c>
      <c r="D146">
        <v>8</v>
      </c>
      <c r="E146">
        <v>97</v>
      </c>
    </row>
    <row r="147" spans="1:5">
      <c r="A147" t="s">
        <v>896</v>
      </c>
      <c r="B147">
        <v>8</v>
      </c>
      <c r="C147">
        <v>2</v>
      </c>
      <c r="D147">
        <v>10</v>
      </c>
      <c r="E147">
        <v>85</v>
      </c>
    </row>
    <row r="148" spans="1:5">
      <c r="A148" t="s">
        <v>897</v>
      </c>
      <c r="B148">
        <v>17</v>
      </c>
      <c r="C148">
        <v>39</v>
      </c>
      <c r="D148">
        <v>0</v>
      </c>
      <c r="E148">
        <v>420</v>
      </c>
    </row>
    <row r="149" spans="1:5">
      <c r="A149" t="s">
        <v>898</v>
      </c>
      <c r="B149">
        <v>7</v>
      </c>
      <c r="C149">
        <v>0</v>
      </c>
      <c r="D149">
        <v>17</v>
      </c>
      <c r="E149">
        <v>99</v>
      </c>
    </row>
    <row r="150" spans="1:5">
      <c r="A150" t="s">
        <v>262</v>
      </c>
      <c r="B150">
        <v>0</v>
      </c>
      <c r="C150">
        <v>0</v>
      </c>
      <c r="D150">
        <v>82</v>
      </c>
      <c r="E150">
        <v>335</v>
      </c>
    </row>
    <row r="151" spans="1:5">
      <c r="A151" t="s">
        <v>899</v>
      </c>
      <c r="B151">
        <v>1</v>
      </c>
      <c r="C151">
        <v>0</v>
      </c>
      <c r="D151">
        <v>87</v>
      </c>
      <c r="E151">
        <v>348</v>
      </c>
    </row>
    <row r="152" spans="1:5">
      <c r="A152" t="s">
        <v>900</v>
      </c>
      <c r="B152">
        <v>9</v>
      </c>
      <c r="C152">
        <v>1</v>
      </c>
      <c r="D152">
        <v>43</v>
      </c>
      <c r="E152">
        <v>226</v>
      </c>
    </row>
    <row r="153" spans="1:5">
      <c r="A153" t="s">
        <v>901</v>
      </c>
      <c r="B153">
        <v>18</v>
      </c>
      <c r="C153">
        <v>2</v>
      </c>
      <c r="D153">
        <v>0</v>
      </c>
      <c r="E153">
        <v>90</v>
      </c>
    </row>
    <row r="154" spans="1:5">
      <c r="A154" t="s">
        <v>902</v>
      </c>
      <c r="B154">
        <v>12</v>
      </c>
      <c r="C154">
        <v>3</v>
      </c>
      <c r="D154">
        <v>65</v>
      </c>
      <c r="E154">
        <v>326</v>
      </c>
    </row>
    <row r="155" spans="1:5">
      <c r="A155" t="s">
        <v>269</v>
      </c>
      <c r="B155">
        <v>8</v>
      </c>
      <c r="C155">
        <v>1</v>
      </c>
      <c r="D155">
        <v>75</v>
      </c>
      <c r="E155">
        <v>337</v>
      </c>
    </row>
    <row r="156" spans="1:5">
      <c r="A156" t="s">
        <v>270</v>
      </c>
      <c r="B156">
        <v>11</v>
      </c>
      <c r="C156">
        <v>1</v>
      </c>
      <c r="D156">
        <v>70</v>
      </c>
      <c r="E156">
        <v>330</v>
      </c>
    </row>
    <row r="157" spans="1:5">
      <c r="A157" t="s">
        <v>271</v>
      </c>
      <c r="B157">
        <v>12</v>
      </c>
      <c r="C157">
        <v>6</v>
      </c>
      <c r="D157">
        <v>65</v>
      </c>
      <c r="E157">
        <v>342</v>
      </c>
    </row>
    <row r="158" spans="1:5">
      <c r="A158" t="s">
        <v>272</v>
      </c>
      <c r="B158">
        <v>10</v>
      </c>
      <c r="C158">
        <v>1</v>
      </c>
      <c r="D158">
        <v>65</v>
      </c>
      <c r="E158">
        <v>328</v>
      </c>
    </row>
    <row r="159" spans="1:5">
      <c r="A159" t="s">
        <v>273</v>
      </c>
      <c r="B159">
        <v>12</v>
      </c>
      <c r="C159">
        <v>2</v>
      </c>
      <c r="D159">
        <v>63</v>
      </c>
      <c r="E159">
        <v>322</v>
      </c>
    </row>
    <row r="160" spans="1:5">
      <c r="A160" t="s">
        <v>903</v>
      </c>
      <c r="B160">
        <v>7</v>
      </c>
      <c r="C160">
        <v>1</v>
      </c>
      <c r="D160">
        <v>74</v>
      </c>
      <c r="E160">
        <v>333</v>
      </c>
    </row>
    <row r="161" spans="1:5">
      <c r="A161" t="s">
        <v>275</v>
      </c>
      <c r="B161">
        <v>7</v>
      </c>
      <c r="C161">
        <v>11</v>
      </c>
      <c r="D161">
        <v>63</v>
      </c>
      <c r="E161">
        <v>330</v>
      </c>
    </row>
    <row r="162" spans="1:5">
      <c r="A162" t="s">
        <v>276</v>
      </c>
      <c r="B162">
        <v>10</v>
      </c>
      <c r="C162">
        <v>1</v>
      </c>
      <c r="D162">
        <v>59</v>
      </c>
      <c r="E162">
        <v>318</v>
      </c>
    </row>
    <row r="163" spans="1:5">
      <c r="A163" t="s">
        <v>277</v>
      </c>
      <c r="B163">
        <v>1</v>
      </c>
      <c r="C163">
        <v>0</v>
      </c>
      <c r="D163">
        <v>10</v>
      </c>
      <c r="E163">
        <v>41</v>
      </c>
    </row>
    <row r="164" spans="1:5">
      <c r="A164" t="s">
        <v>904</v>
      </c>
      <c r="B164">
        <v>3</v>
      </c>
      <c r="C164">
        <v>2</v>
      </c>
      <c r="D164">
        <v>17</v>
      </c>
      <c r="E164">
        <v>87</v>
      </c>
    </row>
    <row r="165" spans="1:5">
      <c r="A165" t="s">
        <v>905</v>
      </c>
      <c r="B165">
        <v>6</v>
      </c>
      <c r="C165">
        <v>3</v>
      </c>
      <c r="D165">
        <v>73</v>
      </c>
      <c r="E165">
        <v>353</v>
      </c>
    </row>
    <row r="166" spans="1:5">
      <c r="A166" t="s">
        <v>906</v>
      </c>
      <c r="B166">
        <v>20</v>
      </c>
      <c r="C166">
        <v>50</v>
      </c>
      <c r="D166">
        <v>11</v>
      </c>
      <c r="E166">
        <v>562</v>
      </c>
    </row>
    <row r="167" spans="1:5">
      <c r="A167" t="s">
        <v>279</v>
      </c>
      <c r="B167">
        <v>5</v>
      </c>
      <c r="C167">
        <v>0</v>
      </c>
      <c r="D167">
        <v>54</v>
      </c>
      <c r="E167">
        <v>232</v>
      </c>
    </row>
    <row r="168" spans="1:5">
      <c r="A168" t="s">
        <v>907</v>
      </c>
      <c r="B168">
        <v>19</v>
      </c>
      <c r="C168">
        <v>7</v>
      </c>
      <c r="D168">
        <v>1</v>
      </c>
      <c r="E168">
        <v>140</v>
      </c>
    </row>
    <row r="169" spans="1:5">
      <c r="A169" t="s">
        <v>908</v>
      </c>
      <c r="B169">
        <v>23</v>
      </c>
      <c r="C169">
        <v>6</v>
      </c>
      <c r="D169">
        <v>3</v>
      </c>
      <c r="E169">
        <v>144</v>
      </c>
    </row>
    <row r="170" spans="1:5">
      <c r="A170" t="s">
        <v>909</v>
      </c>
      <c r="B170">
        <v>18</v>
      </c>
      <c r="C170">
        <v>11</v>
      </c>
      <c r="D170">
        <v>0</v>
      </c>
      <c r="E170">
        <v>170</v>
      </c>
    </row>
    <row r="171" spans="1:5">
      <c r="A171" t="s">
        <v>910</v>
      </c>
      <c r="B171">
        <v>21</v>
      </c>
      <c r="C171">
        <v>11</v>
      </c>
      <c r="D171">
        <v>1</v>
      </c>
      <c r="E171">
        <v>186</v>
      </c>
    </row>
    <row r="172" spans="1:5">
      <c r="A172" t="s">
        <v>911</v>
      </c>
      <c r="B172">
        <v>13</v>
      </c>
      <c r="C172">
        <v>1</v>
      </c>
      <c r="D172">
        <v>77</v>
      </c>
      <c r="E172">
        <v>373</v>
      </c>
    </row>
    <row r="173" spans="1:5">
      <c r="A173" t="s">
        <v>912</v>
      </c>
      <c r="B173">
        <v>8</v>
      </c>
      <c r="C173">
        <v>2</v>
      </c>
      <c r="D173">
        <v>53</v>
      </c>
      <c r="E173">
        <v>269</v>
      </c>
    </row>
    <row r="174" spans="1:5">
      <c r="A174" t="s">
        <v>283</v>
      </c>
      <c r="B174">
        <v>1</v>
      </c>
      <c r="C174">
        <v>0</v>
      </c>
      <c r="D174">
        <v>4</v>
      </c>
      <c r="E174">
        <v>20</v>
      </c>
    </row>
    <row r="175" spans="1:5">
      <c r="A175" t="s">
        <v>913</v>
      </c>
      <c r="B175">
        <v>15</v>
      </c>
      <c r="C175">
        <v>1</v>
      </c>
      <c r="D175">
        <v>71</v>
      </c>
      <c r="E175">
        <v>348</v>
      </c>
    </row>
    <row r="176" spans="1:5">
      <c r="A176" t="s">
        <v>914</v>
      </c>
      <c r="B176">
        <v>5</v>
      </c>
      <c r="C176">
        <v>1</v>
      </c>
      <c r="D176">
        <v>81</v>
      </c>
      <c r="E176">
        <v>350</v>
      </c>
    </row>
    <row r="177" spans="1:5">
      <c r="A177" t="s">
        <v>915</v>
      </c>
      <c r="B177">
        <v>10</v>
      </c>
      <c r="C177">
        <v>2</v>
      </c>
      <c r="D177">
        <v>64</v>
      </c>
      <c r="E177">
        <v>330</v>
      </c>
    </row>
    <row r="178" spans="1:5">
      <c r="A178" t="s">
        <v>285</v>
      </c>
      <c r="B178">
        <v>1</v>
      </c>
      <c r="C178">
        <v>0</v>
      </c>
      <c r="D178">
        <v>4</v>
      </c>
      <c r="E178">
        <v>27</v>
      </c>
    </row>
    <row r="179" spans="1:5">
      <c r="A179" t="s">
        <v>916</v>
      </c>
      <c r="B179">
        <v>1</v>
      </c>
      <c r="C179">
        <v>0</v>
      </c>
      <c r="D179">
        <v>4</v>
      </c>
      <c r="E179">
        <v>20</v>
      </c>
    </row>
    <row r="180" spans="1:5">
      <c r="A180" t="s">
        <v>917</v>
      </c>
      <c r="B180">
        <v>21</v>
      </c>
      <c r="C180">
        <v>10</v>
      </c>
      <c r="D180">
        <v>1</v>
      </c>
      <c r="E180">
        <v>172</v>
      </c>
    </row>
    <row r="181" spans="1:5">
      <c r="A181" t="s">
        <v>918</v>
      </c>
      <c r="B181">
        <v>1</v>
      </c>
      <c r="C181">
        <v>0</v>
      </c>
      <c r="D181">
        <v>9</v>
      </c>
      <c r="E181">
        <v>40</v>
      </c>
    </row>
    <row r="182" spans="1:5">
      <c r="A182" t="s">
        <v>919</v>
      </c>
      <c r="B182">
        <v>1</v>
      </c>
      <c r="C182">
        <v>0</v>
      </c>
      <c r="D182">
        <v>5</v>
      </c>
      <c r="E182">
        <v>16</v>
      </c>
    </row>
    <row r="183" spans="1:5">
      <c r="A183" t="s">
        <v>920</v>
      </c>
      <c r="B183">
        <v>1</v>
      </c>
      <c r="C183">
        <v>0</v>
      </c>
      <c r="D183">
        <v>9</v>
      </c>
      <c r="E183">
        <v>42</v>
      </c>
    </row>
    <row r="184" spans="1:5">
      <c r="A184" t="s">
        <v>921</v>
      </c>
      <c r="B184">
        <v>1</v>
      </c>
      <c r="C184">
        <v>92</v>
      </c>
      <c r="D184">
        <v>4</v>
      </c>
      <c r="E184">
        <v>849</v>
      </c>
    </row>
    <row r="185" spans="1:5">
      <c r="A185" t="s">
        <v>922</v>
      </c>
      <c r="B185">
        <v>2</v>
      </c>
      <c r="C185">
        <v>57</v>
      </c>
      <c r="D185">
        <v>4</v>
      </c>
      <c r="E185">
        <v>550</v>
      </c>
    </row>
    <row r="186" spans="1:5">
      <c r="A186" t="s">
        <v>923</v>
      </c>
      <c r="B186">
        <v>0</v>
      </c>
      <c r="C186">
        <v>15</v>
      </c>
      <c r="D186">
        <v>5</v>
      </c>
      <c r="E186">
        <v>156</v>
      </c>
    </row>
    <row r="187" spans="1:5">
      <c r="A187" t="s">
        <v>924</v>
      </c>
      <c r="B187">
        <v>3</v>
      </c>
      <c r="C187">
        <v>369</v>
      </c>
      <c r="D187">
        <v>25</v>
      </c>
      <c r="E187">
        <v>619</v>
      </c>
    </row>
    <row r="188" spans="1:5">
      <c r="A188" t="s">
        <v>925</v>
      </c>
      <c r="B188">
        <v>17</v>
      </c>
      <c r="C188">
        <v>46</v>
      </c>
      <c r="D188">
        <v>8</v>
      </c>
      <c r="E188">
        <v>519</v>
      </c>
    </row>
    <row r="189" spans="1:5">
      <c r="A189" t="s">
        <v>926</v>
      </c>
      <c r="B189">
        <v>10</v>
      </c>
      <c r="C189">
        <v>0</v>
      </c>
      <c r="D189">
        <v>72</v>
      </c>
      <c r="E189">
        <v>344</v>
      </c>
    </row>
    <row r="190" spans="1:5">
      <c r="A190" t="s">
        <v>927</v>
      </c>
      <c r="B190">
        <v>4</v>
      </c>
      <c r="C190">
        <v>1</v>
      </c>
      <c r="D190">
        <v>23</v>
      </c>
      <c r="E190">
        <v>119</v>
      </c>
    </row>
    <row r="191" spans="1:5">
      <c r="A191" t="s">
        <v>293</v>
      </c>
      <c r="B191">
        <v>4</v>
      </c>
      <c r="C191">
        <v>0</v>
      </c>
      <c r="D191">
        <v>9</v>
      </c>
      <c r="E191">
        <v>41</v>
      </c>
    </row>
    <row r="192" spans="1:5">
      <c r="A192" t="s">
        <v>294</v>
      </c>
      <c r="B192">
        <v>1</v>
      </c>
      <c r="C192">
        <v>0</v>
      </c>
      <c r="D192">
        <v>13</v>
      </c>
      <c r="E192">
        <v>62</v>
      </c>
    </row>
    <row r="193" spans="1:5">
      <c r="A193" t="s">
        <v>928</v>
      </c>
      <c r="B193">
        <v>0</v>
      </c>
      <c r="C193">
        <v>0</v>
      </c>
      <c r="D193">
        <v>60</v>
      </c>
      <c r="E193">
        <v>278</v>
      </c>
    </row>
    <row r="194" spans="1:5">
      <c r="A194" t="s">
        <v>295</v>
      </c>
      <c r="B194">
        <v>1</v>
      </c>
      <c r="C194">
        <v>1</v>
      </c>
      <c r="D194">
        <v>9</v>
      </c>
      <c r="E194">
        <v>40</v>
      </c>
    </row>
    <row r="195" spans="1:5">
      <c r="A195" t="s">
        <v>929</v>
      </c>
      <c r="B195">
        <v>11</v>
      </c>
      <c r="C195">
        <v>1</v>
      </c>
      <c r="D195">
        <v>68</v>
      </c>
      <c r="E195">
        <v>334</v>
      </c>
    </row>
    <row r="196" spans="1:5">
      <c r="A196" t="s">
        <v>930</v>
      </c>
      <c r="B196">
        <v>0</v>
      </c>
      <c r="C196">
        <v>82</v>
      </c>
      <c r="D196">
        <v>6</v>
      </c>
      <c r="E196">
        <v>745</v>
      </c>
    </row>
    <row r="197" spans="1:5">
      <c r="A197" t="s">
        <v>931</v>
      </c>
      <c r="B197">
        <v>0</v>
      </c>
      <c r="C197">
        <v>72</v>
      </c>
      <c r="D197">
        <v>0</v>
      </c>
      <c r="E197">
        <v>653</v>
      </c>
    </row>
    <row r="198" spans="1:5">
      <c r="A198" t="s">
        <v>932</v>
      </c>
      <c r="B198">
        <v>1</v>
      </c>
      <c r="C198">
        <v>0</v>
      </c>
      <c r="D198">
        <v>75</v>
      </c>
      <c r="E198">
        <v>302</v>
      </c>
    </row>
    <row r="199" spans="1:5">
      <c r="A199" t="s">
        <v>933</v>
      </c>
      <c r="B199">
        <v>1</v>
      </c>
      <c r="C199">
        <v>14</v>
      </c>
      <c r="D199">
        <v>10</v>
      </c>
      <c r="E199">
        <v>167</v>
      </c>
    </row>
    <row r="200" spans="1:5">
      <c r="A200" t="s">
        <v>934</v>
      </c>
      <c r="B200">
        <v>1</v>
      </c>
      <c r="C200">
        <v>13</v>
      </c>
      <c r="D200">
        <v>2</v>
      </c>
      <c r="E200">
        <v>133</v>
      </c>
    </row>
    <row r="201" spans="1:5">
      <c r="A201" t="s">
        <v>935</v>
      </c>
      <c r="B201">
        <v>1</v>
      </c>
      <c r="C201">
        <v>101</v>
      </c>
      <c r="D201">
        <v>0</v>
      </c>
      <c r="E201">
        <v>916</v>
      </c>
    </row>
    <row r="202" spans="1:5">
      <c r="A202" t="s">
        <v>936</v>
      </c>
      <c r="B202">
        <v>0</v>
      </c>
      <c r="C202">
        <v>96</v>
      </c>
      <c r="D202">
        <v>0</v>
      </c>
      <c r="E202">
        <v>895</v>
      </c>
    </row>
    <row r="203" spans="1:5">
      <c r="A203" t="s">
        <v>937</v>
      </c>
      <c r="B203">
        <v>1</v>
      </c>
      <c r="C203">
        <v>91</v>
      </c>
      <c r="D203">
        <v>3</v>
      </c>
      <c r="E203">
        <v>851</v>
      </c>
    </row>
    <row r="204" spans="1:5">
      <c r="A204" t="s">
        <v>938</v>
      </c>
      <c r="B204">
        <v>0</v>
      </c>
      <c r="C204">
        <v>96</v>
      </c>
      <c r="D204">
        <v>0</v>
      </c>
      <c r="E204">
        <v>864</v>
      </c>
    </row>
    <row r="205" spans="1:5">
      <c r="A205" t="s">
        <v>939</v>
      </c>
      <c r="B205">
        <v>2</v>
      </c>
      <c r="C205">
        <v>97</v>
      </c>
      <c r="D205">
        <v>0</v>
      </c>
      <c r="E205">
        <v>897</v>
      </c>
    </row>
    <row r="206" spans="1:5">
      <c r="A206" t="s">
        <v>940</v>
      </c>
      <c r="B206">
        <v>1</v>
      </c>
      <c r="C206">
        <v>74</v>
      </c>
      <c r="D206">
        <v>1</v>
      </c>
      <c r="E206">
        <v>674</v>
      </c>
    </row>
    <row r="207" spans="1:5">
      <c r="A207" t="s">
        <v>941</v>
      </c>
      <c r="B207">
        <v>0</v>
      </c>
      <c r="C207">
        <v>86</v>
      </c>
      <c r="D207">
        <v>0</v>
      </c>
      <c r="E207">
        <v>890</v>
      </c>
    </row>
    <row r="208" spans="1:5">
      <c r="A208" t="s">
        <v>942</v>
      </c>
      <c r="B208">
        <v>1</v>
      </c>
      <c r="C208">
        <v>0</v>
      </c>
      <c r="D208">
        <v>80</v>
      </c>
      <c r="E208">
        <v>315</v>
      </c>
    </row>
    <row r="209" spans="1:5">
      <c r="A209" t="s">
        <v>943</v>
      </c>
      <c r="B209">
        <v>18</v>
      </c>
      <c r="C209">
        <v>51</v>
      </c>
      <c r="D209">
        <v>16</v>
      </c>
      <c r="E209">
        <v>601</v>
      </c>
    </row>
    <row r="210" spans="1:5">
      <c r="A210" t="s">
        <v>944</v>
      </c>
      <c r="B210">
        <v>7</v>
      </c>
      <c r="C210">
        <v>3</v>
      </c>
      <c r="D210">
        <v>7</v>
      </c>
      <c r="E210">
        <v>66</v>
      </c>
    </row>
    <row r="211" spans="1:5">
      <c r="A211" t="s">
        <v>945</v>
      </c>
      <c r="B211">
        <v>2</v>
      </c>
      <c r="C211">
        <v>1</v>
      </c>
      <c r="D211">
        <v>3</v>
      </c>
      <c r="E211">
        <v>35</v>
      </c>
    </row>
    <row r="212" spans="1:5">
      <c r="A212" t="s">
        <v>946</v>
      </c>
      <c r="B212">
        <v>3</v>
      </c>
      <c r="C212">
        <v>2</v>
      </c>
      <c r="D212">
        <v>5</v>
      </c>
      <c r="E212">
        <v>44</v>
      </c>
    </row>
    <row r="213" spans="1:5">
      <c r="A213" t="s">
        <v>947</v>
      </c>
      <c r="B213">
        <v>3</v>
      </c>
      <c r="C213">
        <v>3</v>
      </c>
      <c r="D213">
        <v>7</v>
      </c>
      <c r="E213">
        <v>64</v>
      </c>
    </row>
    <row r="214" spans="1:5">
      <c r="A214" t="s">
        <v>948</v>
      </c>
      <c r="B214">
        <v>3</v>
      </c>
      <c r="C214">
        <v>3</v>
      </c>
      <c r="D214">
        <v>8</v>
      </c>
      <c r="E214">
        <v>67</v>
      </c>
    </row>
    <row r="215" spans="1:5">
      <c r="A215" t="s">
        <v>949</v>
      </c>
      <c r="B215">
        <v>7</v>
      </c>
      <c r="C215">
        <v>9</v>
      </c>
      <c r="D215">
        <v>56</v>
      </c>
      <c r="E215">
        <v>317</v>
      </c>
    </row>
    <row r="216" spans="1:5">
      <c r="A216" t="s">
        <v>950</v>
      </c>
      <c r="B216">
        <v>31</v>
      </c>
      <c r="C216">
        <v>22</v>
      </c>
      <c r="D216">
        <v>36</v>
      </c>
      <c r="E216">
        <v>446</v>
      </c>
    </row>
    <row r="217" spans="1:5">
      <c r="A217" t="s">
        <v>951</v>
      </c>
      <c r="B217">
        <v>1</v>
      </c>
      <c r="C217">
        <v>0</v>
      </c>
      <c r="D217">
        <v>7</v>
      </c>
      <c r="E217">
        <v>32</v>
      </c>
    </row>
    <row r="218" spans="1:5">
      <c r="A218" t="s">
        <v>952</v>
      </c>
      <c r="B218">
        <v>1</v>
      </c>
      <c r="C218">
        <v>0</v>
      </c>
      <c r="D218">
        <v>7</v>
      </c>
      <c r="E218">
        <v>31</v>
      </c>
    </row>
    <row r="219" spans="1:5">
      <c r="A219" t="s">
        <v>953</v>
      </c>
      <c r="B219">
        <v>1</v>
      </c>
      <c r="C219">
        <v>0</v>
      </c>
      <c r="D219">
        <v>8</v>
      </c>
      <c r="E219">
        <v>35</v>
      </c>
    </row>
    <row r="220" spans="1:5">
      <c r="A220" t="s">
        <v>954</v>
      </c>
      <c r="B220">
        <v>4</v>
      </c>
      <c r="C220">
        <v>15</v>
      </c>
      <c r="D220">
        <v>24</v>
      </c>
      <c r="E220">
        <v>245</v>
      </c>
    </row>
    <row r="221" spans="1:5">
      <c r="A221" t="s">
        <v>324</v>
      </c>
      <c r="B221">
        <v>1</v>
      </c>
      <c r="C221">
        <v>2</v>
      </c>
      <c r="D221">
        <v>2</v>
      </c>
      <c r="E221">
        <v>37</v>
      </c>
    </row>
    <row r="222" spans="1:5">
      <c r="A222" t="s">
        <v>955</v>
      </c>
      <c r="B222">
        <v>9</v>
      </c>
      <c r="C222">
        <v>3</v>
      </c>
      <c r="D222">
        <v>65</v>
      </c>
      <c r="E222">
        <v>333</v>
      </c>
    </row>
    <row r="223" spans="1:5">
      <c r="A223" t="s">
        <v>956</v>
      </c>
      <c r="B223">
        <v>10</v>
      </c>
      <c r="C223">
        <v>1</v>
      </c>
      <c r="D223">
        <v>71</v>
      </c>
      <c r="E223">
        <v>332</v>
      </c>
    </row>
    <row r="224" spans="1:5">
      <c r="A224" t="s">
        <v>957</v>
      </c>
      <c r="B224">
        <v>8</v>
      </c>
      <c r="C224">
        <v>2</v>
      </c>
      <c r="D224">
        <v>65</v>
      </c>
      <c r="E224">
        <v>307</v>
      </c>
    </row>
    <row r="225" spans="1:5">
      <c r="A225" t="s">
        <v>958</v>
      </c>
      <c r="B225">
        <v>8</v>
      </c>
      <c r="C225">
        <v>2</v>
      </c>
      <c r="D225">
        <v>68</v>
      </c>
      <c r="E225">
        <v>314</v>
      </c>
    </row>
    <row r="226" spans="1:5">
      <c r="A226" t="s">
        <v>959</v>
      </c>
      <c r="B226">
        <v>26</v>
      </c>
      <c r="C226">
        <v>29</v>
      </c>
      <c r="D226">
        <v>7</v>
      </c>
      <c r="E226">
        <v>293</v>
      </c>
    </row>
    <row r="227" spans="1:5">
      <c r="A227" t="s">
        <v>960</v>
      </c>
      <c r="B227">
        <v>18</v>
      </c>
      <c r="C227">
        <v>8</v>
      </c>
      <c r="D227">
        <v>0</v>
      </c>
      <c r="E227">
        <v>151</v>
      </c>
    </row>
    <row r="228" spans="1:5">
      <c r="A228" t="s">
        <v>961</v>
      </c>
      <c r="B228">
        <v>1</v>
      </c>
      <c r="C228">
        <v>0</v>
      </c>
      <c r="D228">
        <v>11</v>
      </c>
      <c r="E228">
        <v>47</v>
      </c>
    </row>
    <row r="229" spans="1:5">
      <c r="A229" t="s">
        <v>332</v>
      </c>
      <c r="B229">
        <v>1</v>
      </c>
      <c r="C229">
        <v>2</v>
      </c>
      <c r="D229">
        <v>6</v>
      </c>
      <c r="E229">
        <v>47</v>
      </c>
    </row>
    <row r="230" spans="1:5">
      <c r="A230" t="s">
        <v>962</v>
      </c>
      <c r="B230">
        <v>3</v>
      </c>
      <c r="C230">
        <v>0</v>
      </c>
      <c r="D230">
        <v>4</v>
      </c>
      <c r="E230">
        <v>30</v>
      </c>
    </row>
    <row r="231" spans="1:5">
      <c r="A231" t="s">
        <v>963</v>
      </c>
      <c r="B231">
        <v>13</v>
      </c>
      <c r="C231">
        <v>7</v>
      </c>
      <c r="D231">
        <v>65</v>
      </c>
      <c r="E231">
        <v>368</v>
      </c>
    </row>
    <row r="232" spans="1:5">
      <c r="A232" t="s">
        <v>964</v>
      </c>
      <c r="B232">
        <v>9</v>
      </c>
      <c r="C232">
        <v>5</v>
      </c>
      <c r="D232">
        <v>46</v>
      </c>
      <c r="E232">
        <v>271</v>
      </c>
    </row>
    <row r="233" spans="1:5">
      <c r="A233" t="s">
        <v>965</v>
      </c>
      <c r="B233">
        <v>11</v>
      </c>
      <c r="C233">
        <v>6</v>
      </c>
      <c r="D233">
        <v>51</v>
      </c>
      <c r="E233">
        <v>305</v>
      </c>
    </row>
    <row r="234" spans="1:5">
      <c r="A234" t="s">
        <v>334</v>
      </c>
      <c r="B234">
        <v>1</v>
      </c>
      <c r="C234">
        <v>0</v>
      </c>
      <c r="D234">
        <v>4</v>
      </c>
      <c r="E234">
        <v>19</v>
      </c>
    </row>
    <row r="235" spans="1:5">
      <c r="A235" t="s">
        <v>966</v>
      </c>
      <c r="B235">
        <v>1</v>
      </c>
      <c r="C235">
        <v>0</v>
      </c>
      <c r="D235">
        <v>3</v>
      </c>
      <c r="E235">
        <v>14</v>
      </c>
    </row>
    <row r="236" spans="1:5">
      <c r="A236" t="s">
        <v>967</v>
      </c>
      <c r="B236">
        <v>2</v>
      </c>
      <c r="C236">
        <v>0</v>
      </c>
      <c r="D236">
        <v>2</v>
      </c>
      <c r="E236">
        <v>16</v>
      </c>
    </row>
    <row r="237" spans="1:5">
      <c r="A237" t="s">
        <v>968</v>
      </c>
      <c r="B237">
        <v>1</v>
      </c>
      <c r="C237">
        <v>0</v>
      </c>
      <c r="D237">
        <v>2</v>
      </c>
      <c r="E237">
        <v>14</v>
      </c>
    </row>
    <row r="238" spans="1:5">
      <c r="A238" t="s">
        <v>969</v>
      </c>
      <c r="B238">
        <v>1</v>
      </c>
      <c r="C238">
        <v>17</v>
      </c>
      <c r="D238">
        <v>5</v>
      </c>
      <c r="E238">
        <v>178</v>
      </c>
    </row>
    <row r="239" spans="1:5">
      <c r="A239" t="s">
        <v>970</v>
      </c>
      <c r="B239">
        <v>1</v>
      </c>
      <c r="C239">
        <v>17</v>
      </c>
      <c r="D239">
        <v>0</v>
      </c>
      <c r="E239">
        <v>157</v>
      </c>
    </row>
    <row r="240" spans="1:5">
      <c r="A240" t="s">
        <v>971</v>
      </c>
      <c r="B240">
        <v>10</v>
      </c>
      <c r="C240">
        <v>14</v>
      </c>
      <c r="D240">
        <v>3</v>
      </c>
      <c r="E240">
        <v>175</v>
      </c>
    </row>
    <row r="241" spans="1:5">
      <c r="A241" t="s">
        <v>972</v>
      </c>
      <c r="B241">
        <v>15</v>
      </c>
      <c r="C241">
        <v>64</v>
      </c>
      <c r="D241">
        <v>11</v>
      </c>
      <c r="E241">
        <v>671</v>
      </c>
    </row>
    <row r="242" spans="1:5">
      <c r="A242" t="s">
        <v>344</v>
      </c>
      <c r="B242">
        <v>15</v>
      </c>
      <c r="C242">
        <v>7</v>
      </c>
      <c r="D242">
        <v>45</v>
      </c>
      <c r="E242">
        <v>305</v>
      </c>
    </row>
    <row r="243" spans="1:5">
      <c r="A243" t="s">
        <v>973</v>
      </c>
      <c r="B243">
        <v>13</v>
      </c>
      <c r="C243">
        <v>4</v>
      </c>
      <c r="D243">
        <v>23</v>
      </c>
      <c r="E243">
        <v>214</v>
      </c>
    </row>
    <row r="244" spans="1:5">
      <c r="A244" t="s">
        <v>974</v>
      </c>
      <c r="B244">
        <v>12</v>
      </c>
      <c r="C244">
        <v>3</v>
      </c>
      <c r="D244">
        <v>9</v>
      </c>
      <c r="E244">
        <v>167</v>
      </c>
    </row>
    <row r="245" spans="1:5">
      <c r="A245" t="s">
        <v>975</v>
      </c>
      <c r="B245">
        <v>3</v>
      </c>
      <c r="C245">
        <v>2</v>
      </c>
      <c r="D245">
        <v>7</v>
      </c>
      <c r="E245">
        <v>112</v>
      </c>
    </row>
    <row r="246" spans="1:5">
      <c r="A246" t="s">
        <v>976</v>
      </c>
      <c r="B246">
        <v>1</v>
      </c>
      <c r="C246">
        <v>0</v>
      </c>
      <c r="D246">
        <v>4</v>
      </c>
      <c r="E246">
        <v>19</v>
      </c>
    </row>
    <row r="247" spans="1:5">
      <c r="A247" t="s">
        <v>977</v>
      </c>
      <c r="B247">
        <v>13</v>
      </c>
      <c r="C247">
        <v>13</v>
      </c>
      <c r="D247">
        <v>0</v>
      </c>
      <c r="E247">
        <v>167</v>
      </c>
    </row>
    <row r="248" spans="1:5">
      <c r="A248" t="s">
        <v>978</v>
      </c>
      <c r="B248">
        <v>1</v>
      </c>
      <c r="C248">
        <v>0</v>
      </c>
      <c r="D248">
        <v>5</v>
      </c>
      <c r="E248">
        <v>26</v>
      </c>
    </row>
    <row r="249" spans="1:5">
      <c r="A249" t="s">
        <v>979</v>
      </c>
      <c r="B249">
        <v>2</v>
      </c>
      <c r="C249">
        <v>0</v>
      </c>
      <c r="D249">
        <v>9</v>
      </c>
      <c r="E249">
        <v>40</v>
      </c>
    </row>
    <row r="250" spans="1:5">
      <c r="A250" t="s">
        <v>980</v>
      </c>
      <c r="B250">
        <v>10</v>
      </c>
      <c r="C250">
        <v>1</v>
      </c>
      <c r="D250">
        <v>76</v>
      </c>
      <c r="E250">
        <v>346</v>
      </c>
    </row>
    <row r="251" spans="1:5">
      <c r="A251" t="s">
        <v>981</v>
      </c>
      <c r="B251">
        <v>2</v>
      </c>
      <c r="C251">
        <v>0</v>
      </c>
      <c r="D251">
        <v>27</v>
      </c>
      <c r="E251">
        <v>121</v>
      </c>
    </row>
    <row r="252" spans="1:5">
      <c r="A252" t="s">
        <v>982</v>
      </c>
      <c r="B252">
        <v>1</v>
      </c>
      <c r="C252">
        <v>1</v>
      </c>
      <c r="D252">
        <v>12</v>
      </c>
      <c r="E252">
        <v>51</v>
      </c>
    </row>
    <row r="253" spans="1:5">
      <c r="A253" t="s">
        <v>983</v>
      </c>
      <c r="B253">
        <v>2</v>
      </c>
      <c r="C253">
        <v>0</v>
      </c>
      <c r="D253">
        <v>42</v>
      </c>
      <c r="E253">
        <v>168</v>
      </c>
    </row>
    <row r="254" spans="1:5">
      <c r="A254" t="s">
        <v>984</v>
      </c>
      <c r="B254">
        <v>2</v>
      </c>
      <c r="C254">
        <v>0</v>
      </c>
      <c r="D254">
        <v>11</v>
      </c>
      <c r="E254">
        <v>48</v>
      </c>
    </row>
    <row r="255" spans="1:5">
      <c r="A255" t="s">
        <v>985</v>
      </c>
      <c r="B255">
        <v>3</v>
      </c>
      <c r="C255">
        <v>1</v>
      </c>
      <c r="D255">
        <v>7</v>
      </c>
      <c r="E255">
        <v>38</v>
      </c>
    </row>
    <row r="256" spans="1:5">
      <c r="A256" t="s">
        <v>986</v>
      </c>
      <c r="B256">
        <v>8</v>
      </c>
      <c r="C256">
        <v>18</v>
      </c>
      <c r="D256">
        <v>66</v>
      </c>
      <c r="E256">
        <v>455</v>
      </c>
    </row>
    <row r="257" spans="1:5">
      <c r="A257" t="s">
        <v>356</v>
      </c>
      <c r="B257">
        <v>27</v>
      </c>
      <c r="C257">
        <v>7</v>
      </c>
      <c r="D257">
        <v>1</v>
      </c>
      <c r="E257">
        <v>144</v>
      </c>
    </row>
    <row r="258" spans="1:5">
      <c r="A258" t="s">
        <v>987</v>
      </c>
      <c r="B258">
        <v>0</v>
      </c>
      <c r="C258">
        <v>0</v>
      </c>
      <c r="D258">
        <v>4</v>
      </c>
      <c r="E258">
        <v>50</v>
      </c>
    </row>
    <row r="259" spans="1:5">
      <c r="A259" t="s">
        <v>988</v>
      </c>
      <c r="B259">
        <v>15</v>
      </c>
      <c r="C259">
        <v>20</v>
      </c>
      <c r="D259">
        <v>2</v>
      </c>
      <c r="E259">
        <v>280</v>
      </c>
    </row>
    <row r="260" spans="1:5">
      <c r="A260" t="s">
        <v>989</v>
      </c>
      <c r="B260">
        <v>1</v>
      </c>
      <c r="C260">
        <v>0</v>
      </c>
      <c r="D260">
        <v>5</v>
      </c>
      <c r="E260">
        <v>23</v>
      </c>
    </row>
    <row r="261" spans="1:5">
      <c r="A261" t="s">
        <v>990</v>
      </c>
      <c r="B261">
        <v>4</v>
      </c>
      <c r="C261">
        <v>1</v>
      </c>
      <c r="D261">
        <v>3</v>
      </c>
      <c r="E261">
        <v>33</v>
      </c>
    </row>
    <row r="262" spans="1:5">
      <c r="A262" t="s">
        <v>991</v>
      </c>
      <c r="B262">
        <v>3</v>
      </c>
      <c r="C262">
        <v>3</v>
      </c>
      <c r="D262">
        <v>4</v>
      </c>
      <c r="E262">
        <v>52</v>
      </c>
    </row>
    <row r="263" spans="1:5">
      <c r="A263" t="s">
        <v>992</v>
      </c>
      <c r="B263">
        <v>11</v>
      </c>
      <c r="C263">
        <v>3</v>
      </c>
      <c r="D263">
        <v>68</v>
      </c>
      <c r="E263">
        <v>337</v>
      </c>
    </row>
    <row r="264" spans="1:5">
      <c r="A264" t="s">
        <v>993</v>
      </c>
      <c r="B264">
        <v>1</v>
      </c>
      <c r="C264">
        <v>0</v>
      </c>
      <c r="D264">
        <v>4</v>
      </c>
      <c r="E264">
        <v>16</v>
      </c>
    </row>
    <row r="265" spans="1:5">
      <c r="A265" t="s">
        <v>393</v>
      </c>
      <c r="B265">
        <v>1</v>
      </c>
      <c r="C265">
        <v>0</v>
      </c>
      <c r="D265">
        <v>4</v>
      </c>
      <c r="E265">
        <v>20</v>
      </c>
    </row>
    <row r="266" spans="1:5">
      <c r="A266" t="s">
        <v>994</v>
      </c>
      <c r="B266">
        <v>2</v>
      </c>
      <c r="C266">
        <v>0</v>
      </c>
      <c r="D266">
        <v>7</v>
      </c>
      <c r="E266">
        <v>35</v>
      </c>
    </row>
    <row r="267" spans="1:5">
      <c r="A267" t="s">
        <v>995</v>
      </c>
      <c r="B267">
        <v>2</v>
      </c>
      <c r="C267">
        <v>0</v>
      </c>
      <c r="D267">
        <v>7</v>
      </c>
      <c r="E267">
        <v>35</v>
      </c>
    </row>
    <row r="268" spans="1:5">
      <c r="A268" t="s">
        <v>394</v>
      </c>
      <c r="B268">
        <v>1</v>
      </c>
      <c r="C268">
        <v>0</v>
      </c>
      <c r="D268">
        <v>5</v>
      </c>
      <c r="E268">
        <v>29</v>
      </c>
    </row>
    <row r="269" spans="1:5">
      <c r="A269" t="s">
        <v>996</v>
      </c>
      <c r="B269">
        <v>7</v>
      </c>
      <c r="C269">
        <v>1</v>
      </c>
      <c r="D269">
        <v>75</v>
      </c>
      <c r="E269">
        <v>331</v>
      </c>
    </row>
    <row r="270" spans="1:5">
      <c r="A270" t="s">
        <v>997</v>
      </c>
      <c r="B270">
        <v>4</v>
      </c>
      <c r="C270">
        <v>1</v>
      </c>
      <c r="D270">
        <v>25</v>
      </c>
      <c r="E270">
        <v>134</v>
      </c>
    </row>
    <row r="271" spans="1:5">
      <c r="A271" t="s">
        <v>998</v>
      </c>
      <c r="B271">
        <v>3</v>
      </c>
      <c r="C271">
        <v>0</v>
      </c>
      <c r="D271">
        <v>24</v>
      </c>
      <c r="E271">
        <v>115</v>
      </c>
    </row>
    <row r="272" spans="1:5">
      <c r="A272" t="s">
        <v>999</v>
      </c>
      <c r="B272">
        <v>11</v>
      </c>
      <c r="C272">
        <v>1</v>
      </c>
      <c r="D272">
        <v>72</v>
      </c>
      <c r="E272">
        <v>344</v>
      </c>
    </row>
    <row r="273" spans="1:5">
      <c r="A273" t="s">
        <v>395</v>
      </c>
      <c r="B273">
        <v>2</v>
      </c>
      <c r="C273">
        <v>1</v>
      </c>
      <c r="D273">
        <v>2</v>
      </c>
      <c r="E273">
        <v>24</v>
      </c>
    </row>
    <row r="274" spans="1:5">
      <c r="A274" t="s">
        <v>1000</v>
      </c>
      <c r="B274">
        <v>16</v>
      </c>
      <c r="C274">
        <v>13</v>
      </c>
      <c r="D274">
        <v>1</v>
      </c>
      <c r="E274">
        <v>187</v>
      </c>
    </row>
    <row r="275" spans="1:5">
      <c r="A275" t="s">
        <v>1001</v>
      </c>
      <c r="B275">
        <v>17</v>
      </c>
      <c r="C275">
        <v>1</v>
      </c>
      <c r="D275">
        <v>0</v>
      </c>
      <c r="E275">
        <v>80</v>
      </c>
    </row>
    <row r="276" spans="1:5">
      <c r="A276" t="s">
        <v>396</v>
      </c>
      <c r="B276">
        <v>2</v>
      </c>
      <c r="C276">
        <v>0</v>
      </c>
      <c r="D276">
        <v>12</v>
      </c>
      <c r="E276">
        <v>54</v>
      </c>
    </row>
    <row r="277" spans="1:5">
      <c r="A277" t="s">
        <v>1002</v>
      </c>
      <c r="B277">
        <v>3</v>
      </c>
      <c r="C277">
        <v>3</v>
      </c>
      <c r="D277">
        <v>4</v>
      </c>
      <c r="E277">
        <v>62</v>
      </c>
    </row>
    <row r="278" spans="1:5">
      <c r="A278" t="s">
        <v>1003</v>
      </c>
      <c r="B278">
        <v>1</v>
      </c>
      <c r="C278">
        <v>0</v>
      </c>
      <c r="D278">
        <v>2</v>
      </c>
      <c r="E278">
        <v>16</v>
      </c>
    </row>
    <row r="279" spans="1:5">
      <c r="A279" t="s">
        <v>1004</v>
      </c>
      <c r="B279">
        <v>0</v>
      </c>
      <c r="C279">
        <v>0</v>
      </c>
      <c r="D279">
        <v>109</v>
      </c>
      <c r="E279">
        <v>396</v>
      </c>
    </row>
    <row r="280" spans="1:5">
      <c r="A280" t="s">
        <v>1005</v>
      </c>
      <c r="B280">
        <v>2</v>
      </c>
      <c r="C280">
        <v>0</v>
      </c>
      <c r="D280">
        <v>5</v>
      </c>
      <c r="E280">
        <v>25</v>
      </c>
    </row>
    <row r="281" spans="1:5">
      <c r="A281" t="s">
        <v>1006</v>
      </c>
      <c r="B281">
        <v>3</v>
      </c>
      <c r="C281">
        <v>1</v>
      </c>
      <c r="D281">
        <v>6</v>
      </c>
      <c r="E281">
        <v>38</v>
      </c>
    </row>
    <row r="282" spans="1:5">
      <c r="A282" t="s">
        <v>408</v>
      </c>
      <c r="B282">
        <v>2</v>
      </c>
      <c r="C282">
        <v>1</v>
      </c>
      <c r="D282">
        <v>12</v>
      </c>
      <c r="E282">
        <v>61</v>
      </c>
    </row>
    <row r="283" spans="1:5">
      <c r="A283" t="s">
        <v>1007</v>
      </c>
      <c r="B283">
        <v>2</v>
      </c>
      <c r="C283">
        <v>0</v>
      </c>
      <c r="D283">
        <v>10</v>
      </c>
      <c r="E283">
        <v>50</v>
      </c>
    </row>
    <row r="284" spans="1:5">
      <c r="A284" t="s">
        <v>1008</v>
      </c>
      <c r="B284">
        <v>16</v>
      </c>
      <c r="C284">
        <v>27</v>
      </c>
      <c r="D284">
        <v>0</v>
      </c>
      <c r="E284">
        <v>304</v>
      </c>
    </row>
    <row r="285" spans="1:5">
      <c r="A285" t="s">
        <v>1009</v>
      </c>
      <c r="B285">
        <v>1</v>
      </c>
      <c r="C285">
        <v>0</v>
      </c>
      <c r="D285">
        <v>3</v>
      </c>
      <c r="E285">
        <v>13</v>
      </c>
    </row>
    <row r="286" spans="1:5">
      <c r="A286" t="s">
        <v>1010</v>
      </c>
      <c r="B286">
        <v>1</v>
      </c>
      <c r="C286">
        <v>0</v>
      </c>
      <c r="D286">
        <v>2</v>
      </c>
      <c r="E286">
        <v>11</v>
      </c>
    </row>
    <row r="287" spans="1:5">
      <c r="A287" t="s">
        <v>1011</v>
      </c>
      <c r="B287">
        <v>15</v>
      </c>
      <c r="C287">
        <v>15</v>
      </c>
      <c r="D287">
        <v>0</v>
      </c>
      <c r="E287">
        <v>204</v>
      </c>
    </row>
    <row r="288" spans="1:5">
      <c r="A288" t="s">
        <v>1012</v>
      </c>
      <c r="B288">
        <v>29</v>
      </c>
      <c r="C288">
        <v>47</v>
      </c>
      <c r="D288">
        <v>13</v>
      </c>
      <c r="E288">
        <v>596</v>
      </c>
    </row>
    <row r="289" spans="1:5">
      <c r="A289" t="s">
        <v>416</v>
      </c>
      <c r="B289">
        <v>26</v>
      </c>
      <c r="C289">
        <v>50</v>
      </c>
      <c r="D289">
        <v>9</v>
      </c>
      <c r="E289">
        <v>583</v>
      </c>
    </row>
    <row r="290" spans="1:5">
      <c r="A290" t="s">
        <v>1013</v>
      </c>
      <c r="B290">
        <v>4</v>
      </c>
      <c r="C290">
        <v>3</v>
      </c>
      <c r="D290">
        <v>21</v>
      </c>
      <c r="E290">
        <v>124</v>
      </c>
    </row>
    <row r="291" spans="1:5">
      <c r="A291" t="s">
        <v>420</v>
      </c>
      <c r="B291">
        <v>1</v>
      </c>
      <c r="C291">
        <v>0</v>
      </c>
      <c r="D291">
        <v>10</v>
      </c>
      <c r="E291">
        <v>45</v>
      </c>
    </row>
    <row r="292" spans="1:5">
      <c r="A292" t="s">
        <v>1014</v>
      </c>
      <c r="B292">
        <v>3</v>
      </c>
      <c r="C292">
        <v>10</v>
      </c>
      <c r="D292">
        <v>4</v>
      </c>
      <c r="E292">
        <v>118</v>
      </c>
    </row>
    <row r="293" spans="1:5">
      <c r="A293" t="s">
        <v>1015</v>
      </c>
      <c r="B293">
        <v>3</v>
      </c>
      <c r="C293">
        <v>20</v>
      </c>
      <c r="D293">
        <v>4</v>
      </c>
      <c r="E293">
        <v>206</v>
      </c>
    </row>
    <row r="294" spans="1:5">
      <c r="A294" t="s">
        <v>1016</v>
      </c>
      <c r="B294">
        <v>3</v>
      </c>
      <c r="C294">
        <v>22</v>
      </c>
      <c r="D294">
        <v>4</v>
      </c>
      <c r="E294">
        <v>224</v>
      </c>
    </row>
    <row r="295" spans="1:5">
      <c r="A295" t="s">
        <v>1017</v>
      </c>
      <c r="B295">
        <v>2</v>
      </c>
      <c r="C295">
        <v>33</v>
      </c>
      <c r="D295">
        <v>4</v>
      </c>
      <c r="E295">
        <v>322</v>
      </c>
    </row>
    <row r="296" spans="1:5">
      <c r="A296" t="s">
        <v>1018</v>
      </c>
      <c r="B296">
        <v>8</v>
      </c>
      <c r="C296">
        <v>26</v>
      </c>
      <c r="D296">
        <v>52</v>
      </c>
      <c r="E296">
        <v>466</v>
      </c>
    </row>
    <row r="297" spans="1:5">
      <c r="A297" t="s">
        <v>1019</v>
      </c>
      <c r="B297">
        <v>3</v>
      </c>
      <c r="C297">
        <v>10</v>
      </c>
      <c r="D297">
        <v>4</v>
      </c>
      <c r="E297">
        <v>117</v>
      </c>
    </row>
    <row r="298" spans="1:5">
      <c r="A298" t="s">
        <v>1020</v>
      </c>
      <c r="B298">
        <v>3</v>
      </c>
      <c r="C298">
        <v>15</v>
      </c>
      <c r="D298">
        <v>4</v>
      </c>
      <c r="E298">
        <v>159</v>
      </c>
    </row>
    <row r="299" spans="1:5">
      <c r="A299" t="s">
        <v>1021</v>
      </c>
      <c r="B299">
        <v>3</v>
      </c>
      <c r="C299">
        <v>19</v>
      </c>
      <c r="D299">
        <v>6</v>
      </c>
      <c r="E299">
        <v>204</v>
      </c>
    </row>
    <row r="300" spans="1:5">
      <c r="A300" t="s">
        <v>1022</v>
      </c>
      <c r="B300">
        <v>2</v>
      </c>
      <c r="C300">
        <v>30</v>
      </c>
      <c r="D300">
        <v>3</v>
      </c>
      <c r="E300">
        <v>291</v>
      </c>
    </row>
    <row r="301" spans="1:5">
      <c r="A301" t="s">
        <v>429</v>
      </c>
      <c r="B301">
        <v>1</v>
      </c>
      <c r="C301">
        <v>0</v>
      </c>
      <c r="D301">
        <v>8</v>
      </c>
      <c r="E301">
        <v>40</v>
      </c>
    </row>
    <row r="302" spans="1:5">
      <c r="A302" t="s">
        <v>1023</v>
      </c>
      <c r="B302">
        <v>1</v>
      </c>
      <c r="C302">
        <v>0</v>
      </c>
      <c r="D302">
        <v>9</v>
      </c>
      <c r="E302">
        <v>41</v>
      </c>
    </row>
    <row r="303" spans="1:5">
      <c r="A303" t="s">
        <v>1024</v>
      </c>
      <c r="B303">
        <v>5</v>
      </c>
      <c r="C303">
        <v>0</v>
      </c>
      <c r="D303">
        <v>22</v>
      </c>
      <c r="E303">
        <v>36</v>
      </c>
    </row>
    <row r="304" spans="1:5">
      <c r="A304" t="s">
        <v>433</v>
      </c>
      <c r="B304">
        <v>1</v>
      </c>
      <c r="C304">
        <v>0</v>
      </c>
      <c r="D304">
        <v>11</v>
      </c>
      <c r="E304">
        <v>47</v>
      </c>
    </row>
    <row r="305" spans="1:5">
      <c r="A305" t="s">
        <v>1025</v>
      </c>
      <c r="B305">
        <v>0</v>
      </c>
      <c r="C305">
        <v>0</v>
      </c>
      <c r="D305">
        <v>10</v>
      </c>
      <c r="E305">
        <v>44</v>
      </c>
    </row>
    <row r="306" spans="1:5">
      <c r="A306" t="s">
        <v>1026</v>
      </c>
      <c r="B306">
        <v>1</v>
      </c>
      <c r="C306">
        <v>0</v>
      </c>
      <c r="D306">
        <v>6</v>
      </c>
      <c r="E306">
        <v>22</v>
      </c>
    </row>
    <row r="307" spans="1:5">
      <c r="A307" t="s">
        <v>1027</v>
      </c>
      <c r="B307">
        <v>1</v>
      </c>
      <c r="C307">
        <v>0</v>
      </c>
      <c r="D307">
        <v>3</v>
      </c>
      <c r="E307">
        <v>18</v>
      </c>
    </row>
    <row r="308" spans="1:5">
      <c r="A308" t="s">
        <v>1028</v>
      </c>
      <c r="B308">
        <v>1</v>
      </c>
      <c r="C308">
        <v>0</v>
      </c>
      <c r="D308">
        <v>5</v>
      </c>
      <c r="E308">
        <v>29</v>
      </c>
    </row>
    <row r="309" spans="1:5">
      <c r="A309" t="s">
        <v>1029</v>
      </c>
      <c r="B309">
        <v>1</v>
      </c>
      <c r="C309">
        <v>0</v>
      </c>
      <c r="D309">
        <v>10</v>
      </c>
      <c r="E309">
        <v>43</v>
      </c>
    </row>
    <row r="310" spans="1:5">
      <c r="A310" t="s">
        <v>1030</v>
      </c>
      <c r="B310">
        <v>1</v>
      </c>
      <c r="C310">
        <v>0</v>
      </c>
      <c r="D310">
        <v>14</v>
      </c>
      <c r="E310">
        <v>61</v>
      </c>
    </row>
    <row r="311" spans="1:5">
      <c r="A311" t="s">
        <v>431</v>
      </c>
      <c r="B311">
        <v>0</v>
      </c>
      <c r="C311">
        <v>0</v>
      </c>
      <c r="D311">
        <v>5</v>
      </c>
      <c r="E311">
        <v>21</v>
      </c>
    </row>
    <row r="312" spans="1:5">
      <c r="A312" t="s">
        <v>443</v>
      </c>
      <c r="B312">
        <v>0</v>
      </c>
      <c r="C312">
        <v>0</v>
      </c>
      <c r="D312">
        <v>10</v>
      </c>
      <c r="E312">
        <v>44</v>
      </c>
    </row>
    <row r="313" spans="1:5">
      <c r="A313" t="s">
        <v>1031</v>
      </c>
      <c r="B313">
        <v>1</v>
      </c>
      <c r="C313">
        <v>0</v>
      </c>
      <c r="D313">
        <v>3</v>
      </c>
      <c r="E313">
        <v>14</v>
      </c>
    </row>
    <row r="314" spans="1:5">
      <c r="A314" t="s">
        <v>1032</v>
      </c>
      <c r="B314">
        <v>4</v>
      </c>
      <c r="C314">
        <v>0</v>
      </c>
      <c r="D314">
        <v>10</v>
      </c>
      <c r="E314">
        <v>53</v>
      </c>
    </row>
    <row r="315" spans="1:5">
      <c r="A315" t="s">
        <v>1033</v>
      </c>
      <c r="B315">
        <v>34</v>
      </c>
      <c r="C315">
        <v>12</v>
      </c>
      <c r="D315">
        <v>27</v>
      </c>
      <c r="E315">
        <v>359</v>
      </c>
    </row>
    <row r="316" spans="1:5">
      <c r="A316" t="s">
        <v>1034</v>
      </c>
      <c r="B316">
        <v>7</v>
      </c>
      <c r="C316">
        <v>1</v>
      </c>
      <c r="D316">
        <v>46</v>
      </c>
      <c r="E316">
        <v>223</v>
      </c>
    </row>
    <row r="317" spans="1:5">
      <c r="A317" t="s">
        <v>1035</v>
      </c>
      <c r="B317">
        <v>10</v>
      </c>
      <c r="C317">
        <v>1</v>
      </c>
      <c r="D317">
        <v>72</v>
      </c>
      <c r="E317">
        <v>344</v>
      </c>
    </row>
    <row r="318" spans="1:5">
      <c r="A318" t="s">
        <v>1036</v>
      </c>
      <c r="B318">
        <v>12</v>
      </c>
      <c r="C318">
        <v>2</v>
      </c>
      <c r="D318">
        <v>74</v>
      </c>
      <c r="E318">
        <v>362</v>
      </c>
    </row>
    <row r="319" spans="1:5">
      <c r="A319" t="s">
        <v>1037</v>
      </c>
      <c r="B319">
        <v>1</v>
      </c>
      <c r="C319">
        <v>0</v>
      </c>
      <c r="D319">
        <v>4</v>
      </c>
      <c r="E319">
        <v>22</v>
      </c>
    </row>
    <row r="320" spans="1:5">
      <c r="A320" t="s">
        <v>1038</v>
      </c>
      <c r="B320">
        <v>26</v>
      </c>
      <c r="C320">
        <v>26</v>
      </c>
      <c r="D320">
        <v>0</v>
      </c>
      <c r="E320">
        <v>336</v>
      </c>
    </row>
    <row r="321" spans="1:5">
      <c r="A321" t="s">
        <v>1039</v>
      </c>
      <c r="B321">
        <v>23</v>
      </c>
      <c r="C321">
        <v>28</v>
      </c>
      <c r="D321">
        <v>0</v>
      </c>
      <c r="E321">
        <v>288</v>
      </c>
    </row>
    <row r="322" spans="1:5">
      <c r="A322" t="s">
        <v>1040</v>
      </c>
      <c r="B322">
        <v>18</v>
      </c>
      <c r="C322">
        <v>16</v>
      </c>
      <c r="D322">
        <v>0</v>
      </c>
      <c r="E322">
        <v>224</v>
      </c>
    </row>
    <row r="323" spans="1:5">
      <c r="A323" t="s">
        <v>1041</v>
      </c>
      <c r="B323">
        <v>24</v>
      </c>
      <c r="C323">
        <v>27</v>
      </c>
      <c r="D323">
        <v>2</v>
      </c>
      <c r="E323">
        <v>350</v>
      </c>
    </row>
    <row r="324" spans="1:5">
      <c r="A324" t="s">
        <v>1042</v>
      </c>
      <c r="B324">
        <v>23</v>
      </c>
      <c r="C324">
        <v>17</v>
      </c>
      <c r="D324">
        <v>0</v>
      </c>
      <c r="E324">
        <v>300</v>
      </c>
    </row>
    <row r="325" spans="1:5">
      <c r="A325" t="s">
        <v>1043</v>
      </c>
      <c r="B325">
        <v>6</v>
      </c>
      <c r="C325">
        <v>19</v>
      </c>
      <c r="D325">
        <v>0</v>
      </c>
      <c r="E325">
        <v>178</v>
      </c>
    </row>
    <row r="326" spans="1:5">
      <c r="A326" t="s">
        <v>1044</v>
      </c>
      <c r="B326">
        <v>23</v>
      </c>
      <c r="C326">
        <v>29</v>
      </c>
      <c r="D326">
        <v>0</v>
      </c>
      <c r="E326">
        <v>361</v>
      </c>
    </row>
    <row r="327" spans="1:5">
      <c r="A327" t="s">
        <v>1045</v>
      </c>
      <c r="B327">
        <v>25</v>
      </c>
      <c r="C327">
        <v>27</v>
      </c>
      <c r="D327">
        <v>2</v>
      </c>
      <c r="E327">
        <v>358</v>
      </c>
    </row>
    <row r="328" spans="1:5">
      <c r="A328" t="s">
        <v>1046</v>
      </c>
      <c r="B328">
        <v>0</v>
      </c>
      <c r="C328">
        <v>0</v>
      </c>
      <c r="D328">
        <v>10</v>
      </c>
      <c r="E328">
        <v>41</v>
      </c>
    </row>
    <row r="329" spans="1:5">
      <c r="A329" t="s">
        <v>1047</v>
      </c>
      <c r="B329">
        <v>16</v>
      </c>
      <c r="C329">
        <v>0</v>
      </c>
      <c r="D329">
        <v>2</v>
      </c>
      <c r="E329">
        <v>75</v>
      </c>
    </row>
    <row r="330" spans="1:5">
      <c r="A330" t="s">
        <v>1048</v>
      </c>
      <c r="B330">
        <v>17</v>
      </c>
      <c r="C330">
        <v>1</v>
      </c>
      <c r="D330">
        <v>2</v>
      </c>
      <c r="E330">
        <v>82</v>
      </c>
    </row>
    <row r="331" spans="1:5">
      <c r="A331" t="s">
        <v>1049</v>
      </c>
      <c r="B331">
        <v>15</v>
      </c>
      <c r="C331">
        <v>9</v>
      </c>
      <c r="D331">
        <v>2</v>
      </c>
      <c r="E331">
        <v>150</v>
      </c>
    </row>
    <row r="332" spans="1:5">
      <c r="A332" t="s">
        <v>1050</v>
      </c>
      <c r="B332">
        <v>17</v>
      </c>
      <c r="C332">
        <v>5</v>
      </c>
      <c r="D332">
        <v>2</v>
      </c>
      <c r="E332">
        <v>122</v>
      </c>
    </row>
    <row r="333" spans="1:5">
      <c r="A333" t="s">
        <v>1051</v>
      </c>
      <c r="B333">
        <v>16</v>
      </c>
      <c r="C333">
        <v>8</v>
      </c>
      <c r="D333">
        <v>3</v>
      </c>
      <c r="E333">
        <v>153</v>
      </c>
    </row>
    <row r="334" spans="1:5">
      <c r="A334" t="s">
        <v>1052</v>
      </c>
      <c r="B334">
        <v>7</v>
      </c>
      <c r="C334">
        <v>21</v>
      </c>
      <c r="D334">
        <v>33</v>
      </c>
      <c r="E334">
        <v>349</v>
      </c>
    </row>
    <row r="335" spans="1:5">
      <c r="A335" t="s">
        <v>1053</v>
      </c>
      <c r="B335">
        <v>7</v>
      </c>
      <c r="C335">
        <v>4</v>
      </c>
      <c r="D335">
        <v>43</v>
      </c>
      <c r="E335">
        <v>238</v>
      </c>
    </row>
    <row r="336" spans="1:5">
      <c r="A336" t="s">
        <v>1054</v>
      </c>
      <c r="B336">
        <v>7</v>
      </c>
      <c r="C336">
        <v>19</v>
      </c>
      <c r="D336">
        <v>40</v>
      </c>
      <c r="E336">
        <v>356</v>
      </c>
    </row>
    <row r="337" spans="1:5">
      <c r="A337" t="s">
        <v>1055</v>
      </c>
      <c r="B337">
        <v>6</v>
      </c>
      <c r="C337">
        <v>18</v>
      </c>
      <c r="D337">
        <v>38</v>
      </c>
      <c r="E337">
        <v>335</v>
      </c>
    </row>
    <row r="338" spans="1:5">
      <c r="A338" t="s">
        <v>1056</v>
      </c>
      <c r="B338">
        <v>1</v>
      </c>
      <c r="C338">
        <v>0</v>
      </c>
      <c r="D338">
        <v>5</v>
      </c>
      <c r="E338">
        <v>27</v>
      </c>
    </row>
    <row r="339" spans="1:5">
      <c r="A339" t="s">
        <v>1057</v>
      </c>
      <c r="B339">
        <v>1</v>
      </c>
      <c r="C339">
        <v>0</v>
      </c>
      <c r="D339">
        <v>15</v>
      </c>
      <c r="E339">
        <v>77</v>
      </c>
    </row>
    <row r="340" spans="1:5">
      <c r="A340" t="s">
        <v>480</v>
      </c>
      <c r="B340">
        <v>1</v>
      </c>
      <c r="C340">
        <v>0</v>
      </c>
      <c r="D340">
        <v>4</v>
      </c>
      <c r="E340">
        <v>25</v>
      </c>
    </row>
    <row r="341" spans="1:5">
      <c r="A341" t="s">
        <v>1058</v>
      </c>
      <c r="B341">
        <v>1</v>
      </c>
      <c r="C341">
        <v>0</v>
      </c>
      <c r="D341">
        <v>3</v>
      </c>
      <c r="E341">
        <v>14</v>
      </c>
    </row>
    <row r="342" spans="1:5">
      <c r="A342" t="s">
        <v>1059</v>
      </c>
      <c r="B342">
        <v>1</v>
      </c>
      <c r="C342">
        <v>0</v>
      </c>
      <c r="D342">
        <v>3</v>
      </c>
      <c r="E342">
        <v>17</v>
      </c>
    </row>
    <row r="343" spans="1:5">
      <c r="A343" t="s">
        <v>1060</v>
      </c>
      <c r="B343">
        <v>17</v>
      </c>
      <c r="C343">
        <v>1</v>
      </c>
      <c r="D343">
        <v>0</v>
      </c>
      <c r="E343">
        <v>78</v>
      </c>
    </row>
    <row r="344" spans="1:5">
      <c r="A344" t="s">
        <v>1061</v>
      </c>
      <c r="B344">
        <v>15</v>
      </c>
      <c r="C344">
        <v>17</v>
      </c>
      <c r="D344">
        <v>0</v>
      </c>
      <c r="E344">
        <v>213</v>
      </c>
    </row>
    <row r="345" spans="1:5">
      <c r="A345" t="s">
        <v>482</v>
      </c>
      <c r="B345">
        <v>1</v>
      </c>
      <c r="C345">
        <v>0</v>
      </c>
      <c r="D345">
        <v>5</v>
      </c>
      <c r="E345">
        <v>22</v>
      </c>
    </row>
    <row r="346" spans="1:5">
      <c r="A346" t="s">
        <v>669</v>
      </c>
      <c r="B346">
        <v>3</v>
      </c>
      <c r="C346">
        <v>1</v>
      </c>
      <c r="D346">
        <v>6</v>
      </c>
      <c r="E346">
        <v>38</v>
      </c>
    </row>
    <row r="347" spans="1:5">
      <c r="A347" t="s">
        <v>1062</v>
      </c>
      <c r="B347">
        <v>0</v>
      </c>
      <c r="C347">
        <v>0</v>
      </c>
      <c r="D347">
        <v>6</v>
      </c>
      <c r="E347">
        <v>13</v>
      </c>
    </row>
    <row r="348" spans="1:5">
      <c r="A348" t="s">
        <v>1063</v>
      </c>
      <c r="B348">
        <v>5</v>
      </c>
      <c r="C348">
        <v>0</v>
      </c>
      <c r="D348">
        <v>51</v>
      </c>
      <c r="E348">
        <v>213</v>
      </c>
    </row>
    <row r="349" spans="1:5">
      <c r="A349" t="s">
        <v>1064</v>
      </c>
      <c r="B349">
        <v>18</v>
      </c>
      <c r="C349">
        <v>16</v>
      </c>
      <c r="D349">
        <v>0</v>
      </c>
      <c r="E349">
        <v>214</v>
      </c>
    </row>
    <row r="350" spans="1:5">
      <c r="A350" t="s">
        <v>1065</v>
      </c>
      <c r="B350">
        <v>19</v>
      </c>
      <c r="C350">
        <v>10</v>
      </c>
      <c r="D350">
        <v>0</v>
      </c>
      <c r="E350">
        <v>166</v>
      </c>
    </row>
    <row r="351" spans="1:5">
      <c r="A351" t="s">
        <v>485</v>
      </c>
      <c r="B351">
        <v>18</v>
      </c>
      <c r="C351">
        <v>1</v>
      </c>
      <c r="D351">
        <v>44</v>
      </c>
      <c r="E351">
        <v>263</v>
      </c>
    </row>
    <row r="352" spans="1:5">
      <c r="A352" t="s">
        <v>1066</v>
      </c>
      <c r="B352">
        <v>7</v>
      </c>
      <c r="C352">
        <v>0</v>
      </c>
      <c r="D352">
        <v>10</v>
      </c>
      <c r="E352">
        <v>74</v>
      </c>
    </row>
    <row r="353" spans="1:5">
      <c r="A353" t="s">
        <v>1067</v>
      </c>
      <c r="B353">
        <v>2</v>
      </c>
      <c r="C353">
        <v>0</v>
      </c>
      <c r="D353">
        <v>4</v>
      </c>
      <c r="E353">
        <v>29</v>
      </c>
    </row>
    <row r="354" spans="1:5">
      <c r="A354" t="s">
        <v>1068</v>
      </c>
      <c r="B354">
        <v>2</v>
      </c>
      <c r="C354">
        <v>0</v>
      </c>
      <c r="D354">
        <v>4</v>
      </c>
      <c r="E354">
        <v>26</v>
      </c>
    </row>
    <row r="355" spans="1:5">
      <c r="A355" t="s">
        <v>1069</v>
      </c>
      <c r="B355">
        <v>6</v>
      </c>
      <c r="C355">
        <v>1</v>
      </c>
      <c r="D355">
        <v>16</v>
      </c>
      <c r="E355">
        <v>92</v>
      </c>
    </row>
    <row r="356" spans="1:5">
      <c r="A356" t="s">
        <v>1070</v>
      </c>
      <c r="B356">
        <v>5</v>
      </c>
      <c r="C356">
        <v>0</v>
      </c>
      <c r="D356">
        <v>15</v>
      </c>
      <c r="E356">
        <v>86</v>
      </c>
    </row>
    <row r="357" spans="1:5">
      <c r="A357" t="s">
        <v>1071</v>
      </c>
      <c r="B357">
        <v>5</v>
      </c>
      <c r="C357">
        <v>1</v>
      </c>
      <c r="D357">
        <v>13</v>
      </c>
      <c r="E357">
        <v>80</v>
      </c>
    </row>
    <row r="358" spans="1:5">
      <c r="A358" t="s">
        <v>1072</v>
      </c>
      <c r="B358">
        <v>1</v>
      </c>
      <c r="C358">
        <v>0</v>
      </c>
      <c r="D358">
        <v>7</v>
      </c>
      <c r="E358">
        <v>31</v>
      </c>
    </row>
    <row r="359" spans="1:5">
      <c r="A359" t="s">
        <v>1073</v>
      </c>
      <c r="B359">
        <v>23</v>
      </c>
      <c r="C359">
        <v>2</v>
      </c>
      <c r="D359">
        <v>0</v>
      </c>
      <c r="E359">
        <v>114</v>
      </c>
    </row>
    <row r="360" spans="1:5">
      <c r="A360" t="s">
        <v>1074</v>
      </c>
      <c r="B360">
        <v>22</v>
      </c>
      <c r="C360">
        <v>2</v>
      </c>
      <c r="D360">
        <v>0</v>
      </c>
      <c r="E360">
        <v>109</v>
      </c>
    </row>
    <row r="361" spans="1:5">
      <c r="A361" t="s">
        <v>1075</v>
      </c>
      <c r="B361">
        <v>2</v>
      </c>
      <c r="C361">
        <v>0</v>
      </c>
      <c r="D361">
        <v>72</v>
      </c>
      <c r="E361">
        <v>280</v>
      </c>
    </row>
    <row r="362" spans="1:5">
      <c r="A362" t="s">
        <v>1076</v>
      </c>
      <c r="B362">
        <v>0</v>
      </c>
      <c r="C362">
        <v>0</v>
      </c>
      <c r="D362">
        <v>100</v>
      </c>
      <c r="E362">
        <v>390</v>
      </c>
    </row>
    <row r="363" spans="1:5">
      <c r="A363" t="s">
        <v>1077</v>
      </c>
      <c r="B363">
        <v>15</v>
      </c>
      <c r="C363">
        <v>62</v>
      </c>
      <c r="D363">
        <v>11</v>
      </c>
      <c r="E363">
        <v>665</v>
      </c>
    </row>
    <row r="364" spans="1:5">
      <c r="A364" t="s">
        <v>1078</v>
      </c>
      <c r="B364">
        <v>8</v>
      </c>
      <c r="C364">
        <v>3</v>
      </c>
      <c r="D364">
        <v>54</v>
      </c>
      <c r="E364">
        <v>254</v>
      </c>
    </row>
    <row r="365" spans="1:5">
      <c r="A365" t="s">
        <v>1079</v>
      </c>
      <c r="B365">
        <v>7</v>
      </c>
      <c r="C365">
        <v>1</v>
      </c>
      <c r="D365">
        <v>42</v>
      </c>
      <c r="E365">
        <v>210</v>
      </c>
    </row>
    <row r="366" spans="1:5">
      <c r="A366" t="s">
        <v>1080</v>
      </c>
      <c r="B366">
        <v>8</v>
      </c>
      <c r="C366">
        <v>3</v>
      </c>
      <c r="D366">
        <v>50</v>
      </c>
      <c r="E366">
        <v>263</v>
      </c>
    </row>
    <row r="367" spans="1:5">
      <c r="A367" t="s">
        <v>1081</v>
      </c>
      <c r="B367">
        <v>7</v>
      </c>
      <c r="C367">
        <v>1</v>
      </c>
      <c r="D367">
        <v>36</v>
      </c>
      <c r="E367">
        <v>187</v>
      </c>
    </row>
    <row r="368" spans="1:5">
      <c r="A368" t="s">
        <v>1082</v>
      </c>
      <c r="B368">
        <v>12</v>
      </c>
      <c r="C368">
        <v>2</v>
      </c>
      <c r="D368">
        <v>60</v>
      </c>
      <c r="E368">
        <v>305</v>
      </c>
    </row>
    <row r="369" spans="1:5">
      <c r="A369" t="s">
        <v>1083</v>
      </c>
      <c r="B369">
        <v>7</v>
      </c>
      <c r="C369">
        <v>1</v>
      </c>
      <c r="D369">
        <v>84</v>
      </c>
      <c r="E369">
        <v>373</v>
      </c>
    </row>
    <row r="370" spans="1:5">
      <c r="A370" t="s">
        <v>1084</v>
      </c>
      <c r="B370">
        <v>12</v>
      </c>
      <c r="C370">
        <v>6</v>
      </c>
      <c r="D370">
        <v>52</v>
      </c>
      <c r="E370">
        <v>308</v>
      </c>
    </row>
    <row r="371" spans="1:5">
      <c r="A371" t="s">
        <v>1085</v>
      </c>
      <c r="B371">
        <v>3</v>
      </c>
      <c r="C371">
        <v>5</v>
      </c>
      <c r="D371">
        <v>14</v>
      </c>
      <c r="E371">
        <v>113</v>
      </c>
    </row>
    <row r="372" spans="1:5">
      <c r="A372" t="s">
        <v>1086</v>
      </c>
      <c r="B372">
        <v>1</v>
      </c>
      <c r="C372">
        <v>0</v>
      </c>
      <c r="D372">
        <v>15</v>
      </c>
      <c r="E372">
        <v>65</v>
      </c>
    </row>
    <row r="373" spans="1:5">
      <c r="A373" t="s">
        <v>1087</v>
      </c>
      <c r="B373">
        <v>2</v>
      </c>
      <c r="C373">
        <v>0</v>
      </c>
      <c r="D373">
        <v>4</v>
      </c>
      <c r="E373">
        <v>29</v>
      </c>
    </row>
    <row r="374" spans="1:5">
      <c r="A374" t="s">
        <v>1088</v>
      </c>
      <c r="B374">
        <v>1</v>
      </c>
      <c r="C374">
        <v>0</v>
      </c>
      <c r="D374">
        <v>6</v>
      </c>
      <c r="E374">
        <v>36</v>
      </c>
    </row>
    <row r="375" spans="1:5">
      <c r="A375" t="s">
        <v>1089</v>
      </c>
      <c r="B375">
        <v>1</v>
      </c>
      <c r="C375">
        <v>0</v>
      </c>
      <c r="D375">
        <v>4</v>
      </c>
      <c r="E375">
        <v>28</v>
      </c>
    </row>
    <row r="376" spans="1:5">
      <c r="A376" t="s">
        <v>1090</v>
      </c>
      <c r="B376">
        <v>3</v>
      </c>
      <c r="C376">
        <v>0</v>
      </c>
      <c r="D376">
        <v>56</v>
      </c>
      <c r="E376">
        <v>224</v>
      </c>
    </row>
    <row r="377" spans="1:5">
      <c r="A377" t="s">
        <v>1091</v>
      </c>
      <c r="B377">
        <v>2</v>
      </c>
      <c r="C377">
        <v>0</v>
      </c>
      <c r="D377">
        <v>3</v>
      </c>
      <c r="E377">
        <v>18</v>
      </c>
    </row>
    <row r="378" spans="1:5">
      <c r="A378" t="s">
        <v>1092</v>
      </c>
      <c r="B378">
        <v>2</v>
      </c>
      <c r="C378">
        <v>0</v>
      </c>
      <c r="D378">
        <v>7</v>
      </c>
      <c r="E378">
        <v>37</v>
      </c>
    </row>
    <row r="379" spans="1:5">
      <c r="A379" t="s">
        <v>501</v>
      </c>
      <c r="B379">
        <v>1</v>
      </c>
      <c r="C379">
        <v>0</v>
      </c>
      <c r="D379">
        <v>12</v>
      </c>
      <c r="E379">
        <v>51</v>
      </c>
    </row>
    <row r="380" spans="1:5">
      <c r="A380" t="s">
        <v>502</v>
      </c>
      <c r="B380">
        <v>1</v>
      </c>
      <c r="C380">
        <v>0</v>
      </c>
      <c r="D380">
        <v>9</v>
      </c>
      <c r="E380">
        <v>39</v>
      </c>
    </row>
    <row r="381" spans="1:5">
      <c r="A381" t="s">
        <v>1093</v>
      </c>
      <c r="B381">
        <v>3</v>
      </c>
      <c r="C381">
        <v>0</v>
      </c>
      <c r="D381">
        <v>62</v>
      </c>
      <c r="E381">
        <v>256</v>
      </c>
    </row>
    <row r="382" spans="1:5">
      <c r="A382" t="s">
        <v>504</v>
      </c>
      <c r="B382">
        <v>6</v>
      </c>
      <c r="C382">
        <v>0</v>
      </c>
      <c r="D382">
        <v>23</v>
      </c>
      <c r="E382">
        <v>115</v>
      </c>
    </row>
    <row r="383" spans="1:5">
      <c r="A383" t="s">
        <v>1094</v>
      </c>
      <c r="B383">
        <v>24</v>
      </c>
      <c r="C383">
        <v>2</v>
      </c>
      <c r="D383">
        <v>44</v>
      </c>
      <c r="E383">
        <v>286</v>
      </c>
    </row>
    <row r="384" spans="1:5">
      <c r="A384" t="s">
        <v>1095</v>
      </c>
      <c r="B384">
        <v>22</v>
      </c>
      <c r="C384">
        <v>1</v>
      </c>
      <c r="D384">
        <v>49</v>
      </c>
      <c r="E384">
        <v>312</v>
      </c>
    </row>
    <row r="385" spans="1:5">
      <c r="A385" t="s">
        <v>505</v>
      </c>
      <c r="B385">
        <v>4</v>
      </c>
      <c r="C385">
        <v>1</v>
      </c>
      <c r="D385">
        <v>1</v>
      </c>
      <c r="E385">
        <v>26</v>
      </c>
    </row>
    <row r="386" spans="1:5">
      <c r="A386" t="s">
        <v>1096</v>
      </c>
      <c r="B386">
        <v>3</v>
      </c>
      <c r="C386">
        <v>0</v>
      </c>
      <c r="D386">
        <v>1</v>
      </c>
      <c r="E386">
        <v>27</v>
      </c>
    </row>
    <row r="387" spans="1:5">
      <c r="A387" t="s">
        <v>1097</v>
      </c>
      <c r="B387">
        <v>2</v>
      </c>
      <c r="C387">
        <v>1</v>
      </c>
      <c r="D387">
        <v>1</v>
      </c>
      <c r="E387">
        <v>16</v>
      </c>
    </row>
    <row r="388" spans="1:5">
      <c r="A388" t="s">
        <v>1098</v>
      </c>
      <c r="B388">
        <v>1</v>
      </c>
      <c r="C388">
        <v>0</v>
      </c>
      <c r="D388">
        <v>13</v>
      </c>
      <c r="E388">
        <v>52</v>
      </c>
    </row>
    <row r="389" spans="1:5">
      <c r="A389" t="s">
        <v>1099</v>
      </c>
      <c r="B389">
        <v>4</v>
      </c>
      <c r="C389">
        <v>0</v>
      </c>
      <c r="D389">
        <v>60</v>
      </c>
      <c r="E389">
        <v>253</v>
      </c>
    </row>
    <row r="390" spans="1:5">
      <c r="A390" t="s">
        <v>1100</v>
      </c>
      <c r="B390">
        <v>9</v>
      </c>
      <c r="C390">
        <v>41</v>
      </c>
      <c r="D390">
        <v>39</v>
      </c>
      <c r="E390">
        <v>550</v>
      </c>
    </row>
    <row r="391" spans="1:5">
      <c r="A391" t="s">
        <v>1101</v>
      </c>
      <c r="B391">
        <v>12</v>
      </c>
      <c r="C391">
        <v>39</v>
      </c>
      <c r="D391">
        <v>34</v>
      </c>
      <c r="E391">
        <v>527</v>
      </c>
    </row>
    <row r="392" spans="1:5">
      <c r="A392" t="s">
        <v>509</v>
      </c>
      <c r="B392">
        <v>7</v>
      </c>
      <c r="C392">
        <v>34</v>
      </c>
      <c r="D392">
        <v>52</v>
      </c>
      <c r="E392">
        <v>539</v>
      </c>
    </row>
    <row r="393" spans="1:5">
      <c r="A393" t="s">
        <v>510</v>
      </c>
      <c r="B393">
        <v>3</v>
      </c>
      <c r="C393">
        <v>0</v>
      </c>
      <c r="D393">
        <v>2</v>
      </c>
      <c r="E393">
        <v>22</v>
      </c>
    </row>
    <row r="394" spans="1:5">
      <c r="A394" t="s">
        <v>512</v>
      </c>
      <c r="B394">
        <v>2</v>
      </c>
      <c r="C394">
        <v>0</v>
      </c>
      <c r="D394">
        <v>5</v>
      </c>
      <c r="E394">
        <v>25</v>
      </c>
    </row>
    <row r="395" spans="1:5">
      <c r="A395" t="s">
        <v>1102</v>
      </c>
      <c r="B395">
        <v>1</v>
      </c>
      <c r="C395">
        <v>1</v>
      </c>
      <c r="D395">
        <v>13</v>
      </c>
      <c r="E395">
        <v>60</v>
      </c>
    </row>
    <row r="396" spans="1:5">
      <c r="A396" t="s">
        <v>1103</v>
      </c>
      <c r="B396">
        <v>3</v>
      </c>
      <c r="C396">
        <v>0</v>
      </c>
      <c r="D396">
        <v>66</v>
      </c>
      <c r="E396">
        <v>269</v>
      </c>
    </row>
    <row r="397" spans="1:5">
      <c r="A397" t="s">
        <v>1104</v>
      </c>
      <c r="B397">
        <v>15</v>
      </c>
      <c r="C397">
        <v>13</v>
      </c>
      <c r="D397">
        <v>1</v>
      </c>
      <c r="E397">
        <v>162</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1"/>
  <sheetViews>
    <sheetView showGridLines="0" zoomScale="75" workbookViewId="0">
      <selection activeCell="A33" sqref="A33"/>
    </sheetView>
  </sheetViews>
  <sheetFormatPr defaultColWidth="10.7109375" defaultRowHeight="15.75"/>
  <cols>
    <col min="1" max="1" width="37.7109375" style="32" customWidth="1"/>
    <col min="2" max="2" width="45.7109375" style="35" customWidth="1"/>
    <col min="3" max="3" width="7.5703125" style="70" customWidth="1"/>
    <col min="4" max="4" width="7.28515625" style="36" customWidth="1"/>
    <col min="5" max="5" width="8.28515625" style="36" customWidth="1"/>
    <col min="6" max="6" width="7.28515625" style="36" customWidth="1"/>
    <col min="7" max="9" width="10.7109375" style="115"/>
    <col min="10" max="256" width="10.7109375" style="32"/>
    <col min="257" max="257" width="37.7109375" style="32" customWidth="1"/>
    <col min="258" max="258" width="45.7109375" style="32" customWidth="1"/>
    <col min="259" max="259" width="7.5703125" style="32" customWidth="1"/>
    <col min="260" max="260" width="7.28515625" style="32" customWidth="1"/>
    <col min="261" max="261" width="8.28515625" style="32" customWidth="1"/>
    <col min="262" max="262" width="7.28515625" style="32" customWidth="1"/>
    <col min="263" max="512" width="10.7109375" style="32"/>
    <col min="513" max="513" width="37.7109375" style="32" customWidth="1"/>
    <col min="514" max="514" width="45.7109375" style="32" customWidth="1"/>
    <col min="515" max="515" width="7.5703125" style="32" customWidth="1"/>
    <col min="516" max="516" width="7.28515625" style="32" customWidth="1"/>
    <col min="517" max="517" width="8.28515625" style="32" customWidth="1"/>
    <col min="518" max="518" width="7.28515625" style="32" customWidth="1"/>
    <col min="519" max="768" width="10.7109375" style="32"/>
    <col min="769" max="769" width="37.7109375" style="32" customWidth="1"/>
    <col min="770" max="770" width="45.7109375" style="32" customWidth="1"/>
    <col min="771" max="771" width="7.5703125" style="32" customWidth="1"/>
    <col min="772" max="772" width="7.28515625" style="32" customWidth="1"/>
    <col min="773" max="773" width="8.28515625" style="32" customWidth="1"/>
    <col min="774" max="774" width="7.28515625" style="32" customWidth="1"/>
    <col min="775" max="1024" width="10.7109375" style="32"/>
    <col min="1025" max="1025" width="37.7109375" style="32" customWidth="1"/>
    <col min="1026" max="1026" width="45.7109375" style="32" customWidth="1"/>
    <col min="1027" max="1027" width="7.5703125" style="32" customWidth="1"/>
    <col min="1028" max="1028" width="7.28515625" style="32" customWidth="1"/>
    <col min="1029" max="1029" width="8.28515625" style="32" customWidth="1"/>
    <col min="1030" max="1030" width="7.28515625" style="32" customWidth="1"/>
    <col min="1031" max="1280" width="10.7109375" style="32"/>
    <col min="1281" max="1281" width="37.7109375" style="32" customWidth="1"/>
    <col min="1282" max="1282" width="45.7109375" style="32" customWidth="1"/>
    <col min="1283" max="1283" width="7.5703125" style="32" customWidth="1"/>
    <col min="1284" max="1284" width="7.28515625" style="32" customWidth="1"/>
    <col min="1285" max="1285" width="8.28515625" style="32" customWidth="1"/>
    <col min="1286" max="1286" width="7.28515625" style="32" customWidth="1"/>
    <col min="1287" max="1536" width="10.7109375" style="32"/>
    <col min="1537" max="1537" width="37.7109375" style="32" customWidth="1"/>
    <col min="1538" max="1538" width="45.7109375" style="32" customWidth="1"/>
    <col min="1539" max="1539" width="7.5703125" style="32" customWidth="1"/>
    <col min="1540" max="1540" width="7.28515625" style="32" customWidth="1"/>
    <col min="1541" max="1541" width="8.28515625" style="32" customWidth="1"/>
    <col min="1542" max="1542" width="7.28515625" style="32" customWidth="1"/>
    <col min="1543" max="1792" width="10.7109375" style="32"/>
    <col min="1793" max="1793" width="37.7109375" style="32" customWidth="1"/>
    <col min="1794" max="1794" width="45.7109375" style="32" customWidth="1"/>
    <col min="1795" max="1795" width="7.5703125" style="32" customWidth="1"/>
    <col min="1796" max="1796" width="7.28515625" style="32" customWidth="1"/>
    <col min="1797" max="1797" width="8.28515625" style="32" customWidth="1"/>
    <col min="1798" max="1798" width="7.28515625" style="32" customWidth="1"/>
    <col min="1799" max="2048" width="10.7109375" style="32"/>
    <col min="2049" max="2049" width="37.7109375" style="32" customWidth="1"/>
    <col min="2050" max="2050" width="45.7109375" style="32" customWidth="1"/>
    <col min="2051" max="2051" width="7.5703125" style="32" customWidth="1"/>
    <col min="2052" max="2052" width="7.28515625" style="32" customWidth="1"/>
    <col min="2053" max="2053" width="8.28515625" style="32" customWidth="1"/>
    <col min="2054" max="2054" width="7.28515625" style="32" customWidth="1"/>
    <col min="2055" max="2304" width="10.7109375" style="32"/>
    <col min="2305" max="2305" width="37.7109375" style="32" customWidth="1"/>
    <col min="2306" max="2306" width="45.7109375" style="32" customWidth="1"/>
    <col min="2307" max="2307" width="7.5703125" style="32" customWidth="1"/>
    <col min="2308" max="2308" width="7.28515625" style="32" customWidth="1"/>
    <col min="2309" max="2309" width="8.28515625" style="32" customWidth="1"/>
    <col min="2310" max="2310" width="7.28515625" style="32" customWidth="1"/>
    <col min="2311" max="2560" width="10.7109375" style="32"/>
    <col min="2561" max="2561" width="37.7109375" style="32" customWidth="1"/>
    <col min="2562" max="2562" width="45.7109375" style="32" customWidth="1"/>
    <col min="2563" max="2563" width="7.5703125" style="32" customWidth="1"/>
    <col min="2564" max="2564" width="7.28515625" style="32" customWidth="1"/>
    <col min="2565" max="2565" width="8.28515625" style="32" customWidth="1"/>
    <col min="2566" max="2566" width="7.28515625" style="32" customWidth="1"/>
    <col min="2567" max="2816" width="10.7109375" style="32"/>
    <col min="2817" max="2817" width="37.7109375" style="32" customWidth="1"/>
    <col min="2818" max="2818" width="45.7109375" style="32" customWidth="1"/>
    <col min="2819" max="2819" width="7.5703125" style="32" customWidth="1"/>
    <col min="2820" max="2820" width="7.28515625" style="32" customWidth="1"/>
    <col min="2821" max="2821" width="8.28515625" style="32" customWidth="1"/>
    <col min="2822" max="2822" width="7.28515625" style="32" customWidth="1"/>
    <col min="2823" max="3072" width="10.7109375" style="32"/>
    <col min="3073" max="3073" width="37.7109375" style="32" customWidth="1"/>
    <col min="3074" max="3074" width="45.7109375" style="32" customWidth="1"/>
    <col min="3075" max="3075" width="7.5703125" style="32" customWidth="1"/>
    <col min="3076" max="3076" width="7.28515625" style="32" customWidth="1"/>
    <col min="3077" max="3077" width="8.28515625" style="32" customWidth="1"/>
    <col min="3078" max="3078" width="7.28515625" style="32" customWidth="1"/>
    <col min="3079" max="3328" width="10.7109375" style="32"/>
    <col min="3329" max="3329" width="37.7109375" style="32" customWidth="1"/>
    <col min="3330" max="3330" width="45.7109375" style="32" customWidth="1"/>
    <col min="3331" max="3331" width="7.5703125" style="32" customWidth="1"/>
    <col min="3332" max="3332" width="7.28515625" style="32" customWidth="1"/>
    <col min="3333" max="3333" width="8.28515625" style="32" customWidth="1"/>
    <col min="3334" max="3334" width="7.28515625" style="32" customWidth="1"/>
    <col min="3335" max="3584" width="10.7109375" style="32"/>
    <col min="3585" max="3585" width="37.7109375" style="32" customWidth="1"/>
    <col min="3586" max="3586" width="45.7109375" style="32" customWidth="1"/>
    <col min="3587" max="3587" width="7.5703125" style="32" customWidth="1"/>
    <col min="3588" max="3588" width="7.28515625" style="32" customWidth="1"/>
    <col min="3589" max="3589" width="8.28515625" style="32" customWidth="1"/>
    <col min="3590" max="3590" width="7.28515625" style="32" customWidth="1"/>
    <col min="3591" max="3840" width="10.7109375" style="32"/>
    <col min="3841" max="3841" width="37.7109375" style="32" customWidth="1"/>
    <col min="3842" max="3842" width="45.7109375" style="32" customWidth="1"/>
    <col min="3843" max="3843" width="7.5703125" style="32" customWidth="1"/>
    <col min="3844" max="3844" width="7.28515625" style="32" customWidth="1"/>
    <col min="3845" max="3845" width="8.28515625" style="32" customWidth="1"/>
    <col min="3846" max="3846" width="7.28515625" style="32" customWidth="1"/>
    <col min="3847" max="4096" width="10.7109375" style="32"/>
    <col min="4097" max="4097" width="37.7109375" style="32" customWidth="1"/>
    <col min="4098" max="4098" width="45.7109375" style="32" customWidth="1"/>
    <col min="4099" max="4099" width="7.5703125" style="32" customWidth="1"/>
    <col min="4100" max="4100" width="7.28515625" style="32" customWidth="1"/>
    <col min="4101" max="4101" width="8.28515625" style="32" customWidth="1"/>
    <col min="4102" max="4102" width="7.28515625" style="32" customWidth="1"/>
    <col min="4103" max="4352" width="10.7109375" style="32"/>
    <col min="4353" max="4353" width="37.7109375" style="32" customWidth="1"/>
    <col min="4354" max="4354" width="45.7109375" style="32" customWidth="1"/>
    <col min="4355" max="4355" width="7.5703125" style="32" customWidth="1"/>
    <col min="4356" max="4356" width="7.28515625" style="32" customWidth="1"/>
    <col min="4357" max="4357" width="8.28515625" style="32" customWidth="1"/>
    <col min="4358" max="4358" width="7.28515625" style="32" customWidth="1"/>
    <col min="4359" max="4608" width="10.7109375" style="32"/>
    <col min="4609" max="4609" width="37.7109375" style="32" customWidth="1"/>
    <col min="4610" max="4610" width="45.7109375" style="32" customWidth="1"/>
    <col min="4611" max="4611" width="7.5703125" style="32" customWidth="1"/>
    <col min="4612" max="4612" width="7.28515625" style="32" customWidth="1"/>
    <col min="4613" max="4613" width="8.28515625" style="32" customWidth="1"/>
    <col min="4614" max="4614" width="7.28515625" style="32" customWidth="1"/>
    <col min="4615" max="4864" width="10.7109375" style="32"/>
    <col min="4865" max="4865" width="37.7109375" style="32" customWidth="1"/>
    <col min="4866" max="4866" width="45.7109375" style="32" customWidth="1"/>
    <col min="4867" max="4867" width="7.5703125" style="32" customWidth="1"/>
    <col min="4868" max="4868" width="7.28515625" style="32" customWidth="1"/>
    <col min="4869" max="4869" width="8.28515625" style="32" customWidth="1"/>
    <col min="4870" max="4870" width="7.28515625" style="32" customWidth="1"/>
    <col min="4871" max="5120" width="10.7109375" style="32"/>
    <col min="5121" max="5121" width="37.7109375" style="32" customWidth="1"/>
    <col min="5122" max="5122" width="45.7109375" style="32" customWidth="1"/>
    <col min="5123" max="5123" width="7.5703125" style="32" customWidth="1"/>
    <col min="5124" max="5124" width="7.28515625" style="32" customWidth="1"/>
    <col min="5125" max="5125" width="8.28515625" style="32" customWidth="1"/>
    <col min="5126" max="5126" width="7.28515625" style="32" customWidth="1"/>
    <col min="5127" max="5376" width="10.7109375" style="32"/>
    <col min="5377" max="5377" width="37.7109375" style="32" customWidth="1"/>
    <col min="5378" max="5378" width="45.7109375" style="32" customWidth="1"/>
    <col min="5379" max="5379" width="7.5703125" style="32" customWidth="1"/>
    <col min="5380" max="5380" width="7.28515625" style="32" customWidth="1"/>
    <col min="5381" max="5381" width="8.28515625" style="32" customWidth="1"/>
    <col min="5382" max="5382" width="7.28515625" style="32" customWidth="1"/>
    <col min="5383" max="5632" width="10.7109375" style="32"/>
    <col min="5633" max="5633" width="37.7109375" style="32" customWidth="1"/>
    <col min="5634" max="5634" width="45.7109375" style="32" customWidth="1"/>
    <col min="5635" max="5635" width="7.5703125" style="32" customWidth="1"/>
    <col min="5636" max="5636" width="7.28515625" style="32" customWidth="1"/>
    <col min="5637" max="5637" width="8.28515625" style="32" customWidth="1"/>
    <col min="5638" max="5638" width="7.28515625" style="32" customWidth="1"/>
    <col min="5639" max="5888" width="10.7109375" style="32"/>
    <col min="5889" max="5889" width="37.7109375" style="32" customWidth="1"/>
    <col min="5890" max="5890" width="45.7109375" style="32" customWidth="1"/>
    <col min="5891" max="5891" width="7.5703125" style="32" customWidth="1"/>
    <col min="5892" max="5892" width="7.28515625" style="32" customWidth="1"/>
    <col min="5893" max="5893" width="8.28515625" style="32" customWidth="1"/>
    <col min="5894" max="5894" width="7.28515625" style="32" customWidth="1"/>
    <col min="5895" max="6144" width="10.7109375" style="32"/>
    <col min="6145" max="6145" width="37.7109375" style="32" customWidth="1"/>
    <col min="6146" max="6146" width="45.7109375" style="32" customWidth="1"/>
    <col min="6147" max="6147" width="7.5703125" style="32" customWidth="1"/>
    <col min="6148" max="6148" width="7.28515625" style="32" customWidth="1"/>
    <col min="6149" max="6149" width="8.28515625" style="32" customWidth="1"/>
    <col min="6150" max="6150" width="7.28515625" style="32" customWidth="1"/>
    <col min="6151" max="6400" width="10.7109375" style="32"/>
    <col min="6401" max="6401" width="37.7109375" style="32" customWidth="1"/>
    <col min="6402" max="6402" width="45.7109375" style="32" customWidth="1"/>
    <col min="6403" max="6403" width="7.5703125" style="32" customWidth="1"/>
    <col min="6404" max="6404" width="7.28515625" style="32" customWidth="1"/>
    <col min="6405" max="6405" width="8.28515625" style="32" customWidth="1"/>
    <col min="6406" max="6406" width="7.28515625" style="32" customWidth="1"/>
    <col min="6407" max="6656" width="10.7109375" style="32"/>
    <col min="6657" max="6657" width="37.7109375" style="32" customWidth="1"/>
    <col min="6658" max="6658" width="45.7109375" style="32" customWidth="1"/>
    <col min="6659" max="6659" width="7.5703125" style="32" customWidth="1"/>
    <col min="6660" max="6660" width="7.28515625" style="32" customWidth="1"/>
    <col min="6661" max="6661" width="8.28515625" style="32" customWidth="1"/>
    <col min="6662" max="6662" width="7.28515625" style="32" customWidth="1"/>
    <col min="6663" max="6912" width="10.7109375" style="32"/>
    <col min="6913" max="6913" width="37.7109375" style="32" customWidth="1"/>
    <col min="6914" max="6914" width="45.7109375" style="32" customWidth="1"/>
    <col min="6915" max="6915" width="7.5703125" style="32" customWidth="1"/>
    <col min="6916" max="6916" width="7.28515625" style="32" customWidth="1"/>
    <col min="6917" max="6917" width="8.28515625" style="32" customWidth="1"/>
    <col min="6918" max="6918" width="7.28515625" style="32" customWidth="1"/>
    <col min="6919" max="7168" width="10.7109375" style="32"/>
    <col min="7169" max="7169" width="37.7109375" style="32" customWidth="1"/>
    <col min="7170" max="7170" width="45.7109375" style="32" customWidth="1"/>
    <col min="7171" max="7171" width="7.5703125" style="32" customWidth="1"/>
    <col min="7172" max="7172" width="7.28515625" style="32" customWidth="1"/>
    <col min="7173" max="7173" width="8.28515625" style="32" customWidth="1"/>
    <col min="7174" max="7174" width="7.28515625" style="32" customWidth="1"/>
    <col min="7175" max="7424" width="10.7109375" style="32"/>
    <col min="7425" max="7425" width="37.7109375" style="32" customWidth="1"/>
    <col min="7426" max="7426" width="45.7109375" style="32" customWidth="1"/>
    <col min="7427" max="7427" width="7.5703125" style="32" customWidth="1"/>
    <col min="7428" max="7428" width="7.28515625" style="32" customWidth="1"/>
    <col min="7429" max="7429" width="8.28515625" style="32" customWidth="1"/>
    <col min="7430" max="7430" width="7.28515625" style="32" customWidth="1"/>
    <col min="7431" max="7680" width="10.7109375" style="32"/>
    <col min="7681" max="7681" width="37.7109375" style="32" customWidth="1"/>
    <col min="7682" max="7682" width="45.7109375" style="32" customWidth="1"/>
    <col min="7683" max="7683" width="7.5703125" style="32" customWidth="1"/>
    <col min="7684" max="7684" width="7.28515625" style="32" customWidth="1"/>
    <col min="7685" max="7685" width="8.28515625" style="32" customWidth="1"/>
    <col min="7686" max="7686" width="7.28515625" style="32" customWidth="1"/>
    <col min="7687" max="7936" width="10.7109375" style="32"/>
    <col min="7937" max="7937" width="37.7109375" style="32" customWidth="1"/>
    <col min="7938" max="7938" width="45.7109375" style="32" customWidth="1"/>
    <col min="7939" max="7939" width="7.5703125" style="32" customWidth="1"/>
    <col min="7940" max="7940" width="7.28515625" style="32" customWidth="1"/>
    <col min="7941" max="7941" width="8.28515625" style="32" customWidth="1"/>
    <col min="7942" max="7942" width="7.28515625" style="32" customWidth="1"/>
    <col min="7943" max="8192" width="10.7109375" style="32"/>
    <col min="8193" max="8193" width="37.7109375" style="32" customWidth="1"/>
    <col min="8194" max="8194" width="45.7109375" style="32" customWidth="1"/>
    <col min="8195" max="8195" width="7.5703125" style="32" customWidth="1"/>
    <col min="8196" max="8196" width="7.28515625" style="32" customWidth="1"/>
    <col min="8197" max="8197" width="8.28515625" style="32" customWidth="1"/>
    <col min="8198" max="8198" width="7.28515625" style="32" customWidth="1"/>
    <col min="8199" max="8448" width="10.7109375" style="32"/>
    <col min="8449" max="8449" width="37.7109375" style="32" customWidth="1"/>
    <col min="8450" max="8450" width="45.7109375" style="32" customWidth="1"/>
    <col min="8451" max="8451" width="7.5703125" style="32" customWidth="1"/>
    <col min="8452" max="8452" width="7.28515625" style="32" customWidth="1"/>
    <col min="8453" max="8453" width="8.28515625" style="32" customWidth="1"/>
    <col min="8454" max="8454" width="7.28515625" style="32" customWidth="1"/>
    <col min="8455" max="8704" width="10.7109375" style="32"/>
    <col min="8705" max="8705" width="37.7109375" style="32" customWidth="1"/>
    <col min="8706" max="8706" width="45.7109375" style="32" customWidth="1"/>
    <col min="8707" max="8707" width="7.5703125" style="32" customWidth="1"/>
    <col min="8708" max="8708" width="7.28515625" style="32" customWidth="1"/>
    <col min="8709" max="8709" width="8.28515625" style="32" customWidth="1"/>
    <col min="8710" max="8710" width="7.28515625" style="32" customWidth="1"/>
    <col min="8711" max="8960" width="10.7109375" style="32"/>
    <col min="8961" max="8961" width="37.7109375" style="32" customWidth="1"/>
    <col min="8962" max="8962" width="45.7109375" style="32" customWidth="1"/>
    <col min="8963" max="8963" width="7.5703125" style="32" customWidth="1"/>
    <col min="8964" max="8964" width="7.28515625" style="32" customWidth="1"/>
    <col min="8965" max="8965" width="8.28515625" style="32" customWidth="1"/>
    <col min="8966" max="8966" width="7.28515625" style="32" customWidth="1"/>
    <col min="8967" max="9216" width="10.7109375" style="32"/>
    <col min="9217" max="9217" width="37.7109375" style="32" customWidth="1"/>
    <col min="9218" max="9218" width="45.7109375" style="32" customWidth="1"/>
    <col min="9219" max="9219" width="7.5703125" style="32" customWidth="1"/>
    <col min="9220" max="9220" width="7.28515625" style="32" customWidth="1"/>
    <col min="9221" max="9221" width="8.28515625" style="32" customWidth="1"/>
    <col min="9222" max="9222" width="7.28515625" style="32" customWidth="1"/>
    <col min="9223" max="9472" width="10.7109375" style="32"/>
    <col min="9473" max="9473" width="37.7109375" style="32" customWidth="1"/>
    <col min="9474" max="9474" width="45.7109375" style="32" customWidth="1"/>
    <col min="9475" max="9475" width="7.5703125" style="32" customWidth="1"/>
    <col min="9476" max="9476" width="7.28515625" style="32" customWidth="1"/>
    <col min="9477" max="9477" width="8.28515625" style="32" customWidth="1"/>
    <col min="9478" max="9478" width="7.28515625" style="32" customWidth="1"/>
    <col min="9479" max="9728" width="10.7109375" style="32"/>
    <col min="9729" max="9729" width="37.7109375" style="32" customWidth="1"/>
    <col min="9730" max="9730" width="45.7109375" style="32" customWidth="1"/>
    <col min="9731" max="9731" width="7.5703125" style="32" customWidth="1"/>
    <col min="9732" max="9732" width="7.28515625" style="32" customWidth="1"/>
    <col min="9733" max="9733" width="8.28515625" style="32" customWidth="1"/>
    <col min="9734" max="9734" width="7.28515625" style="32" customWidth="1"/>
    <col min="9735" max="9984" width="10.7109375" style="32"/>
    <col min="9985" max="9985" width="37.7109375" style="32" customWidth="1"/>
    <col min="9986" max="9986" width="45.7109375" style="32" customWidth="1"/>
    <col min="9987" max="9987" width="7.5703125" style="32" customWidth="1"/>
    <col min="9988" max="9988" width="7.28515625" style="32" customWidth="1"/>
    <col min="9989" max="9989" width="8.28515625" style="32" customWidth="1"/>
    <col min="9990" max="9990" width="7.28515625" style="32" customWidth="1"/>
    <col min="9991" max="10240" width="10.7109375" style="32"/>
    <col min="10241" max="10241" width="37.7109375" style="32" customWidth="1"/>
    <col min="10242" max="10242" width="45.7109375" style="32" customWidth="1"/>
    <col min="10243" max="10243" width="7.5703125" style="32" customWidth="1"/>
    <col min="10244" max="10244" width="7.28515625" style="32" customWidth="1"/>
    <col min="10245" max="10245" width="8.28515625" style="32" customWidth="1"/>
    <col min="10246" max="10246" width="7.28515625" style="32" customWidth="1"/>
    <col min="10247" max="10496" width="10.7109375" style="32"/>
    <col min="10497" max="10497" width="37.7109375" style="32" customWidth="1"/>
    <col min="10498" max="10498" width="45.7109375" style="32" customWidth="1"/>
    <col min="10499" max="10499" width="7.5703125" style="32" customWidth="1"/>
    <col min="10500" max="10500" width="7.28515625" style="32" customWidth="1"/>
    <col min="10501" max="10501" width="8.28515625" style="32" customWidth="1"/>
    <col min="10502" max="10502" width="7.28515625" style="32" customWidth="1"/>
    <col min="10503" max="10752" width="10.7109375" style="32"/>
    <col min="10753" max="10753" width="37.7109375" style="32" customWidth="1"/>
    <col min="10754" max="10754" width="45.7109375" style="32" customWidth="1"/>
    <col min="10755" max="10755" width="7.5703125" style="32" customWidth="1"/>
    <col min="10756" max="10756" width="7.28515625" style="32" customWidth="1"/>
    <col min="10757" max="10757" width="8.28515625" style="32" customWidth="1"/>
    <col min="10758" max="10758" width="7.28515625" style="32" customWidth="1"/>
    <col min="10759" max="11008" width="10.7109375" style="32"/>
    <col min="11009" max="11009" width="37.7109375" style="32" customWidth="1"/>
    <col min="11010" max="11010" width="45.7109375" style="32" customWidth="1"/>
    <col min="11011" max="11011" width="7.5703125" style="32" customWidth="1"/>
    <col min="11012" max="11012" width="7.28515625" style="32" customWidth="1"/>
    <col min="11013" max="11013" width="8.28515625" style="32" customWidth="1"/>
    <col min="11014" max="11014" width="7.28515625" style="32" customWidth="1"/>
    <col min="11015" max="11264" width="10.7109375" style="32"/>
    <col min="11265" max="11265" width="37.7109375" style="32" customWidth="1"/>
    <col min="11266" max="11266" width="45.7109375" style="32" customWidth="1"/>
    <col min="11267" max="11267" width="7.5703125" style="32" customWidth="1"/>
    <col min="11268" max="11268" width="7.28515625" style="32" customWidth="1"/>
    <col min="11269" max="11269" width="8.28515625" style="32" customWidth="1"/>
    <col min="11270" max="11270" width="7.28515625" style="32" customWidth="1"/>
    <col min="11271" max="11520" width="10.7109375" style="32"/>
    <col min="11521" max="11521" width="37.7109375" style="32" customWidth="1"/>
    <col min="11522" max="11522" width="45.7109375" style="32" customWidth="1"/>
    <col min="11523" max="11523" width="7.5703125" style="32" customWidth="1"/>
    <col min="11524" max="11524" width="7.28515625" style="32" customWidth="1"/>
    <col min="11525" max="11525" width="8.28515625" style="32" customWidth="1"/>
    <col min="11526" max="11526" width="7.28515625" style="32" customWidth="1"/>
    <col min="11527" max="11776" width="10.7109375" style="32"/>
    <col min="11777" max="11777" width="37.7109375" style="32" customWidth="1"/>
    <col min="11778" max="11778" width="45.7109375" style="32" customWidth="1"/>
    <col min="11779" max="11779" width="7.5703125" style="32" customWidth="1"/>
    <col min="11780" max="11780" width="7.28515625" style="32" customWidth="1"/>
    <col min="11781" max="11781" width="8.28515625" style="32" customWidth="1"/>
    <col min="11782" max="11782" width="7.28515625" style="32" customWidth="1"/>
    <col min="11783" max="12032" width="10.7109375" style="32"/>
    <col min="12033" max="12033" width="37.7109375" style="32" customWidth="1"/>
    <col min="12034" max="12034" width="45.7109375" style="32" customWidth="1"/>
    <col min="12035" max="12035" width="7.5703125" style="32" customWidth="1"/>
    <col min="12036" max="12036" width="7.28515625" style="32" customWidth="1"/>
    <col min="12037" max="12037" width="8.28515625" style="32" customWidth="1"/>
    <col min="12038" max="12038" width="7.28515625" style="32" customWidth="1"/>
    <col min="12039" max="12288" width="10.7109375" style="32"/>
    <col min="12289" max="12289" width="37.7109375" style="32" customWidth="1"/>
    <col min="12290" max="12290" width="45.7109375" style="32" customWidth="1"/>
    <col min="12291" max="12291" width="7.5703125" style="32" customWidth="1"/>
    <col min="12292" max="12292" width="7.28515625" style="32" customWidth="1"/>
    <col min="12293" max="12293" width="8.28515625" style="32" customWidth="1"/>
    <col min="12294" max="12294" width="7.28515625" style="32" customWidth="1"/>
    <col min="12295" max="12544" width="10.7109375" style="32"/>
    <col min="12545" max="12545" width="37.7109375" style="32" customWidth="1"/>
    <col min="12546" max="12546" width="45.7109375" style="32" customWidth="1"/>
    <col min="12547" max="12547" width="7.5703125" style="32" customWidth="1"/>
    <col min="12548" max="12548" width="7.28515625" style="32" customWidth="1"/>
    <col min="12549" max="12549" width="8.28515625" style="32" customWidth="1"/>
    <col min="12550" max="12550" width="7.28515625" style="32" customWidth="1"/>
    <col min="12551" max="12800" width="10.7109375" style="32"/>
    <col min="12801" max="12801" width="37.7109375" style="32" customWidth="1"/>
    <col min="12802" max="12802" width="45.7109375" style="32" customWidth="1"/>
    <col min="12803" max="12803" width="7.5703125" style="32" customWidth="1"/>
    <col min="12804" max="12804" width="7.28515625" style="32" customWidth="1"/>
    <col min="12805" max="12805" width="8.28515625" style="32" customWidth="1"/>
    <col min="12806" max="12806" width="7.28515625" style="32" customWidth="1"/>
    <col min="12807" max="13056" width="10.7109375" style="32"/>
    <col min="13057" max="13057" width="37.7109375" style="32" customWidth="1"/>
    <col min="13058" max="13058" width="45.7109375" style="32" customWidth="1"/>
    <col min="13059" max="13059" width="7.5703125" style="32" customWidth="1"/>
    <col min="13060" max="13060" width="7.28515625" style="32" customWidth="1"/>
    <col min="13061" max="13061" width="8.28515625" style="32" customWidth="1"/>
    <col min="13062" max="13062" width="7.28515625" style="32" customWidth="1"/>
    <col min="13063" max="13312" width="10.7109375" style="32"/>
    <col min="13313" max="13313" width="37.7109375" style="32" customWidth="1"/>
    <col min="13314" max="13314" width="45.7109375" style="32" customWidth="1"/>
    <col min="13315" max="13315" width="7.5703125" style="32" customWidth="1"/>
    <col min="13316" max="13316" width="7.28515625" style="32" customWidth="1"/>
    <col min="13317" max="13317" width="8.28515625" style="32" customWidth="1"/>
    <col min="13318" max="13318" width="7.28515625" style="32" customWidth="1"/>
    <col min="13319" max="13568" width="10.7109375" style="32"/>
    <col min="13569" max="13569" width="37.7109375" style="32" customWidth="1"/>
    <col min="13570" max="13570" width="45.7109375" style="32" customWidth="1"/>
    <col min="13571" max="13571" width="7.5703125" style="32" customWidth="1"/>
    <col min="13572" max="13572" width="7.28515625" style="32" customWidth="1"/>
    <col min="13573" max="13573" width="8.28515625" style="32" customWidth="1"/>
    <col min="13574" max="13574" width="7.28515625" style="32" customWidth="1"/>
    <col min="13575" max="13824" width="10.7109375" style="32"/>
    <col min="13825" max="13825" width="37.7109375" style="32" customWidth="1"/>
    <col min="13826" max="13826" width="45.7109375" style="32" customWidth="1"/>
    <col min="13827" max="13827" width="7.5703125" style="32" customWidth="1"/>
    <col min="13828" max="13828" width="7.28515625" style="32" customWidth="1"/>
    <col min="13829" max="13829" width="8.28515625" style="32" customWidth="1"/>
    <col min="13830" max="13830" width="7.28515625" style="32" customWidth="1"/>
    <col min="13831" max="14080" width="10.7109375" style="32"/>
    <col min="14081" max="14081" width="37.7109375" style="32" customWidth="1"/>
    <col min="14082" max="14082" width="45.7109375" style="32" customWidth="1"/>
    <col min="14083" max="14083" width="7.5703125" style="32" customWidth="1"/>
    <col min="14084" max="14084" width="7.28515625" style="32" customWidth="1"/>
    <col min="14085" max="14085" width="8.28515625" style="32" customWidth="1"/>
    <col min="14086" max="14086" width="7.28515625" style="32" customWidth="1"/>
    <col min="14087" max="14336" width="10.7109375" style="32"/>
    <col min="14337" max="14337" width="37.7109375" style="32" customWidth="1"/>
    <col min="14338" max="14338" width="45.7109375" style="32" customWidth="1"/>
    <col min="14339" max="14339" width="7.5703125" style="32" customWidth="1"/>
    <col min="14340" max="14340" width="7.28515625" style="32" customWidth="1"/>
    <col min="14341" max="14341" width="8.28515625" style="32" customWidth="1"/>
    <col min="14342" max="14342" width="7.28515625" style="32" customWidth="1"/>
    <col min="14343" max="14592" width="10.7109375" style="32"/>
    <col min="14593" max="14593" width="37.7109375" style="32" customWidth="1"/>
    <col min="14594" max="14594" width="45.7109375" style="32" customWidth="1"/>
    <col min="14595" max="14595" width="7.5703125" style="32" customWidth="1"/>
    <col min="14596" max="14596" width="7.28515625" style="32" customWidth="1"/>
    <col min="14597" max="14597" width="8.28515625" style="32" customWidth="1"/>
    <col min="14598" max="14598" width="7.28515625" style="32" customWidth="1"/>
    <col min="14599" max="14848" width="10.7109375" style="32"/>
    <col min="14849" max="14849" width="37.7109375" style="32" customWidth="1"/>
    <col min="14850" max="14850" width="45.7109375" style="32" customWidth="1"/>
    <col min="14851" max="14851" width="7.5703125" style="32" customWidth="1"/>
    <col min="14852" max="14852" width="7.28515625" style="32" customWidth="1"/>
    <col min="14853" max="14853" width="8.28515625" style="32" customWidth="1"/>
    <col min="14854" max="14854" width="7.28515625" style="32" customWidth="1"/>
    <col min="14855" max="15104" width="10.7109375" style="32"/>
    <col min="15105" max="15105" width="37.7109375" style="32" customWidth="1"/>
    <col min="15106" max="15106" width="45.7109375" style="32" customWidth="1"/>
    <col min="15107" max="15107" width="7.5703125" style="32" customWidth="1"/>
    <col min="15108" max="15108" width="7.28515625" style="32" customWidth="1"/>
    <col min="15109" max="15109" width="8.28515625" style="32" customWidth="1"/>
    <col min="15110" max="15110" width="7.28515625" style="32" customWidth="1"/>
    <col min="15111" max="15360" width="10.7109375" style="32"/>
    <col min="15361" max="15361" width="37.7109375" style="32" customWidth="1"/>
    <col min="15362" max="15362" width="45.7109375" style="32" customWidth="1"/>
    <col min="15363" max="15363" width="7.5703125" style="32" customWidth="1"/>
    <col min="15364" max="15364" width="7.28515625" style="32" customWidth="1"/>
    <col min="15365" max="15365" width="8.28515625" style="32" customWidth="1"/>
    <col min="15366" max="15366" width="7.28515625" style="32" customWidth="1"/>
    <col min="15367" max="15616" width="10.7109375" style="32"/>
    <col min="15617" max="15617" width="37.7109375" style="32" customWidth="1"/>
    <col min="15618" max="15618" width="45.7109375" style="32" customWidth="1"/>
    <col min="15619" max="15619" width="7.5703125" style="32" customWidth="1"/>
    <col min="15620" max="15620" width="7.28515625" style="32" customWidth="1"/>
    <col min="15621" max="15621" width="8.28515625" style="32" customWidth="1"/>
    <col min="15622" max="15622" width="7.28515625" style="32" customWidth="1"/>
    <col min="15623" max="15872" width="10.7109375" style="32"/>
    <col min="15873" max="15873" width="37.7109375" style="32" customWidth="1"/>
    <col min="15874" max="15874" width="45.7109375" style="32" customWidth="1"/>
    <col min="15875" max="15875" width="7.5703125" style="32" customWidth="1"/>
    <col min="15876" max="15876" width="7.28515625" style="32" customWidth="1"/>
    <col min="15877" max="15877" width="8.28515625" style="32" customWidth="1"/>
    <col min="15878" max="15878" width="7.28515625" style="32" customWidth="1"/>
    <col min="15879" max="16128" width="10.7109375" style="32"/>
    <col min="16129" max="16129" width="37.7109375" style="32" customWidth="1"/>
    <col min="16130" max="16130" width="45.7109375" style="32" customWidth="1"/>
    <col min="16131" max="16131" width="7.5703125" style="32" customWidth="1"/>
    <col min="16132" max="16132" width="7.28515625" style="32" customWidth="1"/>
    <col min="16133" max="16133" width="8.28515625" style="32" customWidth="1"/>
    <col min="16134" max="16134" width="7.28515625" style="32" customWidth="1"/>
    <col min="16135" max="16384" width="10.7109375" style="32"/>
  </cols>
  <sheetData>
    <row r="1" spans="1:11">
      <c r="A1" s="77"/>
      <c r="B1" s="71"/>
      <c r="C1" s="73"/>
      <c r="D1" s="76"/>
      <c r="E1" s="76"/>
      <c r="F1" s="76"/>
      <c r="G1" s="114"/>
      <c r="H1" s="114"/>
      <c r="I1" s="114"/>
    </row>
    <row r="2" spans="1:11" s="33" customFormat="1">
      <c r="A2" s="77"/>
      <c r="B2" s="81" t="s">
        <v>1114</v>
      </c>
      <c r="C2" s="78" t="s">
        <v>1115</v>
      </c>
      <c r="D2" s="78" t="s">
        <v>1116</v>
      </c>
      <c r="E2" s="78" t="s">
        <v>1117</v>
      </c>
      <c r="F2" s="78" t="s">
        <v>1118</v>
      </c>
      <c r="G2" s="153" t="s">
        <v>1116</v>
      </c>
      <c r="H2" s="153" t="s">
        <v>1117</v>
      </c>
      <c r="I2" s="153" t="s">
        <v>1118</v>
      </c>
    </row>
    <row r="3" spans="1:11">
      <c r="A3" s="154" t="s">
        <v>1119</v>
      </c>
      <c r="B3" s="71" t="s">
        <v>1120</v>
      </c>
      <c r="C3" s="155">
        <v>100</v>
      </c>
      <c r="D3" s="156">
        <v>33.299999999999997</v>
      </c>
      <c r="E3" s="156">
        <v>41.7</v>
      </c>
      <c r="F3" s="156">
        <v>0</v>
      </c>
      <c r="G3" s="114">
        <f>D3/C3*100</f>
        <v>33.299999999999997</v>
      </c>
      <c r="H3" s="114">
        <f>E3/C3*100</f>
        <v>41.7</v>
      </c>
      <c r="I3" s="114">
        <f>F3/C3*100</f>
        <v>0</v>
      </c>
      <c r="K3" s="32" t="s">
        <v>1475</v>
      </c>
    </row>
    <row r="4" spans="1:11">
      <c r="A4" s="154" t="s">
        <v>1119</v>
      </c>
      <c r="B4" s="71" t="s">
        <v>1121</v>
      </c>
      <c r="C4" s="155">
        <v>100</v>
      </c>
      <c r="D4" s="156">
        <v>12.333333333333334</v>
      </c>
      <c r="E4" s="156">
        <v>4.666666666666667</v>
      </c>
      <c r="F4" s="156">
        <v>2.6666666666666665</v>
      </c>
      <c r="G4" s="114">
        <f t="shared" ref="G4:G67" si="0">D4/C4*100</f>
        <v>12.333333333333334</v>
      </c>
      <c r="H4" s="114">
        <f t="shared" ref="H4:H67" si="1">E4/C4*100</f>
        <v>4.666666666666667</v>
      </c>
      <c r="I4" s="114">
        <f t="shared" ref="I4:I67" si="2">F4/C4*100</f>
        <v>2.6666666666666665</v>
      </c>
    </row>
    <row r="5" spans="1:11">
      <c r="A5" s="154" t="s">
        <v>1119</v>
      </c>
      <c r="B5" s="71" t="s">
        <v>1122</v>
      </c>
      <c r="C5" s="155">
        <v>100</v>
      </c>
      <c r="D5" s="156">
        <v>2.5</v>
      </c>
      <c r="E5" s="156">
        <v>31.3</v>
      </c>
      <c r="F5" s="156">
        <v>3.6</v>
      </c>
      <c r="G5" s="114">
        <f t="shared" si="0"/>
        <v>2.5</v>
      </c>
      <c r="H5" s="114">
        <f t="shared" si="1"/>
        <v>31.3</v>
      </c>
      <c r="I5" s="114">
        <f t="shared" si="2"/>
        <v>3.6000000000000005</v>
      </c>
    </row>
    <row r="6" spans="1:11">
      <c r="A6" s="154" t="s">
        <v>1119</v>
      </c>
      <c r="B6" s="71" t="s">
        <v>1123</v>
      </c>
      <c r="C6" s="155">
        <v>100</v>
      </c>
      <c r="D6" s="156">
        <v>2</v>
      </c>
      <c r="E6" s="156">
        <v>36</v>
      </c>
      <c r="F6" s="156">
        <v>3</v>
      </c>
      <c r="G6" s="114">
        <f t="shared" si="0"/>
        <v>2</v>
      </c>
      <c r="H6" s="114">
        <f t="shared" si="1"/>
        <v>36</v>
      </c>
      <c r="I6" s="114">
        <f t="shared" si="2"/>
        <v>3</v>
      </c>
    </row>
    <row r="7" spans="1:11">
      <c r="A7" s="154" t="s">
        <v>1119</v>
      </c>
      <c r="B7" s="71" t="s">
        <v>1124</v>
      </c>
      <c r="C7" s="155">
        <v>100</v>
      </c>
      <c r="D7" s="156">
        <v>2.1</v>
      </c>
      <c r="E7" s="156">
        <v>40</v>
      </c>
      <c r="F7" s="156">
        <v>3.2</v>
      </c>
      <c r="G7" s="114">
        <f t="shared" si="0"/>
        <v>2.1</v>
      </c>
      <c r="H7" s="114">
        <f t="shared" si="1"/>
        <v>40</v>
      </c>
      <c r="I7" s="114">
        <f t="shared" si="2"/>
        <v>3.2</v>
      </c>
    </row>
    <row r="8" spans="1:11">
      <c r="A8" s="154" t="s">
        <v>1119</v>
      </c>
      <c r="B8" s="71" t="s">
        <v>1125</v>
      </c>
      <c r="C8" s="155">
        <v>100</v>
      </c>
      <c r="D8" s="156">
        <v>6.7</v>
      </c>
      <c r="E8" s="156">
        <v>33.299999999999997</v>
      </c>
      <c r="F8" s="156">
        <v>3.3</v>
      </c>
      <c r="G8" s="114">
        <f t="shared" si="0"/>
        <v>6.7</v>
      </c>
      <c r="H8" s="114">
        <f t="shared" si="1"/>
        <v>33.299999999999997</v>
      </c>
      <c r="I8" s="114">
        <f t="shared" si="2"/>
        <v>3.3000000000000003</v>
      </c>
    </row>
    <row r="9" spans="1:11" s="34" customFormat="1">
      <c r="A9" s="154" t="s">
        <v>1119</v>
      </c>
      <c r="B9" s="71" t="s">
        <v>1126</v>
      </c>
      <c r="C9" s="155">
        <v>100</v>
      </c>
      <c r="D9" s="156">
        <v>12</v>
      </c>
      <c r="E9" s="156">
        <v>9</v>
      </c>
      <c r="F9" s="156">
        <v>1.2</v>
      </c>
      <c r="G9" s="114">
        <f t="shared" si="0"/>
        <v>12</v>
      </c>
      <c r="H9" s="114">
        <f t="shared" si="1"/>
        <v>9</v>
      </c>
      <c r="I9" s="114">
        <f t="shared" si="2"/>
        <v>1.2</v>
      </c>
    </row>
    <row r="10" spans="1:11">
      <c r="A10" s="154" t="s">
        <v>1119</v>
      </c>
      <c r="B10" s="71" t="s">
        <v>1127</v>
      </c>
      <c r="C10" s="155">
        <v>100</v>
      </c>
      <c r="D10" s="156">
        <v>0</v>
      </c>
      <c r="E10" s="156">
        <v>74</v>
      </c>
      <c r="F10" s="156">
        <v>0</v>
      </c>
      <c r="G10" s="114">
        <f t="shared" si="0"/>
        <v>0</v>
      </c>
      <c r="H10" s="114">
        <f t="shared" si="1"/>
        <v>74</v>
      </c>
      <c r="I10" s="114">
        <f t="shared" si="2"/>
        <v>0</v>
      </c>
    </row>
    <row r="11" spans="1:11" s="34" customFormat="1">
      <c r="A11" s="154" t="s">
        <v>1119</v>
      </c>
      <c r="B11" s="71" t="s">
        <v>1128</v>
      </c>
      <c r="C11" s="155">
        <v>100</v>
      </c>
      <c r="D11" s="156">
        <v>1</v>
      </c>
      <c r="E11" s="156">
        <v>0</v>
      </c>
      <c r="F11" s="156">
        <v>10</v>
      </c>
      <c r="G11" s="114">
        <f t="shared" si="0"/>
        <v>1</v>
      </c>
      <c r="H11" s="114">
        <f t="shared" si="1"/>
        <v>0</v>
      </c>
      <c r="I11" s="114">
        <f t="shared" si="2"/>
        <v>10</v>
      </c>
    </row>
    <row r="12" spans="1:11" s="34" customFormat="1">
      <c r="A12" s="154" t="s">
        <v>1119</v>
      </c>
      <c r="B12" s="71" t="s">
        <v>1129</v>
      </c>
      <c r="C12" s="155">
        <v>100</v>
      </c>
      <c r="D12" s="156">
        <v>13.33</v>
      </c>
      <c r="E12" s="156">
        <v>6.7</v>
      </c>
      <c r="F12" s="156">
        <v>0</v>
      </c>
      <c r="G12" s="114">
        <f t="shared" si="0"/>
        <v>13.33</v>
      </c>
      <c r="H12" s="114">
        <f t="shared" si="1"/>
        <v>6.7</v>
      </c>
      <c r="I12" s="114">
        <f t="shared" si="2"/>
        <v>0</v>
      </c>
    </row>
    <row r="13" spans="1:11">
      <c r="A13" s="154" t="s">
        <v>1119</v>
      </c>
      <c r="B13" s="71" t="s">
        <v>1130</v>
      </c>
      <c r="C13" s="155">
        <v>100</v>
      </c>
      <c r="D13" s="156">
        <v>26</v>
      </c>
      <c r="E13" s="156">
        <v>48</v>
      </c>
      <c r="F13" s="156">
        <v>22</v>
      </c>
      <c r="G13" s="114">
        <f t="shared" si="0"/>
        <v>26</v>
      </c>
      <c r="H13" s="114">
        <f t="shared" si="1"/>
        <v>48</v>
      </c>
      <c r="I13" s="114">
        <f t="shared" si="2"/>
        <v>22</v>
      </c>
    </row>
    <row r="14" spans="1:11" s="34" customFormat="1">
      <c r="A14" s="154" t="s">
        <v>1119</v>
      </c>
      <c r="B14" s="71" t="s">
        <v>1131</v>
      </c>
      <c r="C14" s="155">
        <v>100</v>
      </c>
      <c r="D14" s="156">
        <v>2</v>
      </c>
      <c r="E14" s="156">
        <v>0</v>
      </c>
      <c r="F14" s="156">
        <v>7</v>
      </c>
      <c r="G14" s="114">
        <f t="shared" si="0"/>
        <v>2</v>
      </c>
      <c r="H14" s="114">
        <f t="shared" si="1"/>
        <v>0</v>
      </c>
      <c r="I14" s="114">
        <f t="shared" si="2"/>
        <v>7.0000000000000009</v>
      </c>
    </row>
    <row r="15" spans="1:11">
      <c r="A15" s="157"/>
      <c r="B15" s="158" t="s">
        <v>1114</v>
      </c>
      <c r="C15" s="159"/>
      <c r="D15" s="72"/>
      <c r="E15" s="72"/>
      <c r="F15" s="72"/>
      <c r="G15" s="160"/>
      <c r="H15" s="160"/>
      <c r="I15" s="160"/>
    </row>
    <row r="16" spans="1:11" s="34" customFormat="1">
      <c r="A16" s="79" t="s">
        <v>1132</v>
      </c>
      <c r="B16" s="71" t="s">
        <v>1133</v>
      </c>
      <c r="C16" s="73">
        <v>100</v>
      </c>
      <c r="D16" s="72">
        <v>0.23</v>
      </c>
      <c r="E16" s="72">
        <v>0.28999999999999998</v>
      </c>
      <c r="F16" s="72">
        <v>11.89</v>
      </c>
      <c r="G16" s="114">
        <f t="shared" si="0"/>
        <v>0.22999999999999998</v>
      </c>
      <c r="H16" s="114">
        <f t="shared" si="1"/>
        <v>0.28999999999999998</v>
      </c>
      <c r="I16" s="114">
        <f t="shared" si="2"/>
        <v>11.89</v>
      </c>
    </row>
    <row r="17" spans="1:9" s="34" customFormat="1">
      <c r="A17" s="79" t="s">
        <v>1134</v>
      </c>
      <c r="B17" s="71" t="s">
        <v>1135</v>
      </c>
      <c r="C17" s="73">
        <v>100</v>
      </c>
      <c r="D17" s="72">
        <v>0.89</v>
      </c>
      <c r="E17" s="72">
        <v>0.41</v>
      </c>
      <c r="F17" s="72">
        <v>16.13</v>
      </c>
      <c r="G17" s="114">
        <f t="shared" si="0"/>
        <v>0.89</v>
      </c>
      <c r="H17" s="114">
        <f t="shared" si="1"/>
        <v>0.40999999999999992</v>
      </c>
      <c r="I17" s="114">
        <f t="shared" si="2"/>
        <v>16.13</v>
      </c>
    </row>
    <row r="18" spans="1:9" s="34" customFormat="1">
      <c r="A18" s="79" t="s">
        <v>1136</v>
      </c>
      <c r="B18" s="71" t="s">
        <v>1137</v>
      </c>
      <c r="C18" s="73">
        <v>100</v>
      </c>
      <c r="D18" s="72">
        <v>0.8</v>
      </c>
      <c r="E18" s="72">
        <v>0.08</v>
      </c>
      <c r="F18" s="72">
        <v>11</v>
      </c>
      <c r="G18" s="114">
        <f t="shared" si="0"/>
        <v>0.8</v>
      </c>
      <c r="H18" s="114">
        <f t="shared" si="1"/>
        <v>0.08</v>
      </c>
      <c r="I18" s="114">
        <f t="shared" si="2"/>
        <v>11</v>
      </c>
    </row>
    <row r="19" spans="1:9" s="34" customFormat="1">
      <c r="A19" s="79" t="s">
        <v>1138</v>
      </c>
      <c r="B19" s="71" t="s">
        <v>1139</v>
      </c>
      <c r="C19" s="73">
        <v>100</v>
      </c>
      <c r="D19" s="72">
        <v>0.4</v>
      </c>
      <c r="E19" s="72">
        <v>0.37</v>
      </c>
      <c r="F19" s="72">
        <v>12.77</v>
      </c>
      <c r="G19" s="114">
        <f t="shared" si="0"/>
        <v>0.4</v>
      </c>
      <c r="H19" s="114">
        <f t="shared" si="1"/>
        <v>0.37</v>
      </c>
      <c r="I19" s="114">
        <f t="shared" si="2"/>
        <v>12.770000000000001</v>
      </c>
    </row>
    <row r="20" spans="1:9" s="34" customFormat="1">
      <c r="A20" s="161" t="s">
        <v>1140</v>
      </c>
      <c r="B20" s="71" t="s">
        <v>1141</v>
      </c>
      <c r="C20" s="73">
        <v>100</v>
      </c>
      <c r="D20" s="72">
        <v>0.33</v>
      </c>
      <c r="E20" s="72">
        <v>0</v>
      </c>
      <c r="F20" s="72">
        <v>11.87</v>
      </c>
      <c r="G20" s="114">
        <f t="shared" si="0"/>
        <v>0.33</v>
      </c>
      <c r="H20" s="114">
        <f t="shared" si="1"/>
        <v>0</v>
      </c>
      <c r="I20" s="114">
        <f t="shared" si="2"/>
        <v>11.87</v>
      </c>
    </row>
    <row r="21" spans="1:9" s="34" customFormat="1">
      <c r="A21" s="161" t="s">
        <v>1140</v>
      </c>
      <c r="B21" s="71" t="s">
        <v>1142</v>
      </c>
      <c r="C21" s="73">
        <v>100</v>
      </c>
      <c r="D21" s="72">
        <v>0.3</v>
      </c>
      <c r="E21" s="72">
        <v>0</v>
      </c>
      <c r="F21" s="72">
        <v>12.53</v>
      </c>
      <c r="G21" s="114">
        <f t="shared" si="0"/>
        <v>0.3</v>
      </c>
      <c r="H21" s="114">
        <f t="shared" si="1"/>
        <v>0</v>
      </c>
      <c r="I21" s="114">
        <f t="shared" si="2"/>
        <v>12.53</v>
      </c>
    </row>
    <row r="22" spans="1:9" s="34" customFormat="1">
      <c r="A22" s="161" t="s">
        <v>1140</v>
      </c>
      <c r="B22" s="71" t="s">
        <v>1143</v>
      </c>
      <c r="C22" s="73">
        <v>100</v>
      </c>
      <c r="D22" s="72">
        <v>0.23</v>
      </c>
      <c r="E22" s="72">
        <v>0</v>
      </c>
      <c r="F22" s="72">
        <v>11.85</v>
      </c>
      <c r="G22" s="114">
        <f t="shared" si="0"/>
        <v>0.22999999999999998</v>
      </c>
      <c r="H22" s="114">
        <f t="shared" si="1"/>
        <v>0</v>
      </c>
      <c r="I22" s="114">
        <f t="shared" si="2"/>
        <v>11.85</v>
      </c>
    </row>
    <row r="23" spans="1:9" s="34" customFormat="1">
      <c r="A23" s="161" t="s">
        <v>1140</v>
      </c>
      <c r="B23" s="71" t="s">
        <v>1144</v>
      </c>
      <c r="C23" s="73">
        <v>100</v>
      </c>
      <c r="D23" s="72">
        <v>0.27</v>
      </c>
      <c r="E23" s="72">
        <v>0</v>
      </c>
      <c r="F23" s="72">
        <v>11.19</v>
      </c>
      <c r="G23" s="114">
        <f t="shared" si="0"/>
        <v>0.27</v>
      </c>
      <c r="H23" s="114">
        <f t="shared" si="1"/>
        <v>0</v>
      </c>
      <c r="I23" s="114">
        <f t="shared" si="2"/>
        <v>11.19</v>
      </c>
    </row>
    <row r="24" spans="1:9" s="34" customFormat="1">
      <c r="A24" s="161" t="s">
        <v>1140</v>
      </c>
      <c r="B24" s="71" t="s">
        <v>1145</v>
      </c>
      <c r="C24" s="73">
        <v>100</v>
      </c>
      <c r="D24" s="72">
        <v>0.34</v>
      </c>
      <c r="E24" s="72">
        <v>0</v>
      </c>
      <c r="F24" s="72">
        <v>16.52</v>
      </c>
      <c r="G24" s="114">
        <f t="shared" si="0"/>
        <v>0.34</v>
      </c>
      <c r="H24" s="114">
        <f t="shared" si="1"/>
        <v>0</v>
      </c>
      <c r="I24" s="114">
        <f t="shared" si="2"/>
        <v>16.52</v>
      </c>
    </row>
    <row r="25" spans="1:9" s="34" customFormat="1">
      <c r="A25" s="161" t="s">
        <v>1140</v>
      </c>
      <c r="B25" s="71" t="s">
        <v>1146</v>
      </c>
      <c r="C25" s="73">
        <v>100</v>
      </c>
      <c r="D25" s="72">
        <v>0.32</v>
      </c>
      <c r="E25" s="72">
        <v>0</v>
      </c>
      <c r="F25" s="72">
        <v>13.45</v>
      </c>
      <c r="G25" s="114">
        <f t="shared" si="0"/>
        <v>0.32</v>
      </c>
      <c r="H25" s="114">
        <f t="shared" si="1"/>
        <v>0</v>
      </c>
      <c r="I25" s="114">
        <f t="shared" si="2"/>
        <v>13.449999999999998</v>
      </c>
    </row>
    <row r="26" spans="1:9" s="34" customFormat="1">
      <c r="A26" s="161" t="s">
        <v>1140</v>
      </c>
      <c r="B26" s="71" t="s">
        <v>1147</v>
      </c>
      <c r="C26" s="73">
        <v>100</v>
      </c>
      <c r="D26" s="72">
        <v>0.36</v>
      </c>
      <c r="E26" s="72">
        <v>0</v>
      </c>
      <c r="F26" s="72">
        <v>13.21</v>
      </c>
      <c r="G26" s="114">
        <f t="shared" si="0"/>
        <v>0.36</v>
      </c>
      <c r="H26" s="114">
        <f t="shared" si="1"/>
        <v>0</v>
      </c>
      <c r="I26" s="114">
        <f t="shared" si="2"/>
        <v>13.209999999999999</v>
      </c>
    </row>
    <row r="27" spans="1:9">
      <c r="A27" s="161" t="s">
        <v>1140</v>
      </c>
      <c r="B27" s="71" t="s">
        <v>1148</v>
      </c>
      <c r="C27" s="73">
        <v>100</v>
      </c>
      <c r="D27" s="72">
        <v>0.28999999999999998</v>
      </c>
      <c r="E27" s="72">
        <v>0</v>
      </c>
      <c r="F27" s="72">
        <v>15.25</v>
      </c>
      <c r="G27" s="114">
        <f t="shared" si="0"/>
        <v>0.28999999999999998</v>
      </c>
      <c r="H27" s="114">
        <f t="shared" si="1"/>
        <v>0</v>
      </c>
      <c r="I27" s="114">
        <f t="shared" si="2"/>
        <v>15.25</v>
      </c>
    </row>
    <row r="28" spans="1:9" s="34" customFormat="1">
      <c r="A28" s="161" t="s">
        <v>1140</v>
      </c>
      <c r="B28" s="71" t="s">
        <v>1149</v>
      </c>
      <c r="C28" s="73">
        <v>100</v>
      </c>
      <c r="D28" s="72">
        <v>1.23</v>
      </c>
      <c r="E28" s="72">
        <v>0.95</v>
      </c>
      <c r="F28" s="72">
        <v>20.78</v>
      </c>
      <c r="G28" s="114">
        <f t="shared" si="0"/>
        <v>1.23</v>
      </c>
      <c r="H28" s="114">
        <f t="shared" si="1"/>
        <v>0.95</v>
      </c>
      <c r="I28" s="114">
        <f t="shared" si="2"/>
        <v>20.78</v>
      </c>
    </row>
    <row r="29" spans="1:9">
      <c r="A29" s="161" t="s">
        <v>1140</v>
      </c>
      <c r="B29" s="71" t="s">
        <v>1150</v>
      </c>
      <c r="C29" s="73">
        <v>100</v>
      </c>
      <c r="D29" s="72">
        <v>0.61</v>
      </c>
      <c r="E29" s="72">
        <v>0</v>
      </c>
      <c r="F29" s="72">
        <v>13.64</v>
      </c>
      <c r="G29" s="114">
        <f t="shared" si="0"/>
        <v>0.61</v>
      </c>
      <c r="H29" s="114">
        <f t="shared" si="1"/>
        <v>0</v>
      </c>
      <c r="I29" s="114">
        <f t="shared" si="2"/>
        <v>13.639999999999999</v>
      </c>
    </row>
    <row r="30" spans="1:9">
      <c r="A30" s="161" t="s">
        <v>1140</v>
      </c>
      <c r="B30" s="71" t="s">
        <v>1151</v>
      </c>
      <c r="C30" s="73">
        <v>100</v>
      </c>
      <c r="D30" s="72">
        <v>0.66</v>
      </c>
      <c r="E30" s="72">
        <v>0</v>
      </c>
      <c r="F30" s="72">
        <v>17.05</v>
      </c>
      <c r="G30" s="114">
        <f t="shared" si="0"/>
        <v>0.66</v>
      </c>
      <c r="H30" s="114">
        <f t="shared" si="1"/>
        <v>0</v>
      </c>
      <c r="I30" s="114">
        <f t="shared" si="2"/>
        <v>17.05</v>
      </c>
    </row>
    <row r="31" spans="1:9">
      <c r="A31" s="161" t="s">
        <v>1140</v>
      </c>
      <c r="B31" s="71" t="s">
        <v>1152</v>
      </c>
      <c r="C31" s="73">
        <v>100</v>
      </c>
      <c r="D31" s="72">
        <v>0.6</v>
      </c>
      <c r="E31" s="72">
        <v>0</v>
      </c>
      <c r="F31" s="72">
        <v>18.86</v>
      </c>
      <c r="G31" s="114">
        <f t="shared" si="0"/>
        <v>0.6</v>
      </c>
      <c r="H31" s="114">
        <f t="shared" si="1"/>
        <v>0</v>
      </c>
      <c r="I31" s="114">
        <f t="shared" si="2"/>
        <v>18.86</v>
      </c>
    </row>
    <row r="32" spans="1:9">
      <c r="A32" s="161" t="s">
        <v>1140</v>
      </c>
      <c r="B32" s="71" t="s">
        <v>1153</v>
      </c>
      <c r="C32" s="73">
        <v>100</v>
      </c>
      <c r="D32" s="72">
        <v>0.54</v>
      </c>
      <c r="E32" s="72">
        <v>0.12</v>
      </c>
      <c r="F32" s="72">
        <v>20.010000000000002</v>
      </c>
      <c r="G32" s="114">
        <f t="shared" si="0"/>
        <v>0.54</v>
      </c>
      <c r="H32" s="114">
        <f t="shared" si="1"/>
        <v>0.12</v>
      </c>
      <c r="I32" s="114">
        <f t="shared" si="2"/>
        <v>20.010000000000002</v>
      </c>
    </row>
    <row r="33" spans="1:9">
      <c r="A33" s="161" t="s">
        <v>1140</v>
      </c>
      <c r="B33" s="71" t="s">
        <v>1154</v>
      </c>
      <c r="C33" s="73">
        <v>100</v>
      </c>
      <c r="D33" s="72">
        <v>1.33</v>
      </c>
      <c r="E33" s="72">
        <v>0.98</v>
      </c>
      <c r="F33" s="72">
        <v>20.03</v>
      </c>
      <c r="G33" s="114">
        <f t="shared" si="0"/>
        <v>1.33</v>
      </c>
      <c r="H33" s="114">
        <f t="shared" si="1"/>
        <v>0.98</v>
      </c>
      <c r="I33" s="114">
        <f t="shared" si="2"/>
        <v>20.03</v>
      </c>
    </row>
    <row r="34" spans="1:9" s="34" customFormat="1">
      <c r="A34" s="161" t="s">
        <v>1140</v>
      </c>
      <c r="B34" s="71" t="s">
        <v>1155</v>
      </c>
      <c r="C34" s="73">
        <v>100</v>
      </c>
      <c r="D34" s="72">
        <v>0.5</v>
      </c>
      <c r="E34" s="72">
        <v>0.7</v>
      </c>
      <c r="F34" s="72">
        <v>16.05</v>
      </c>
      <c r="G34" s="114">
        <f t="shared" si="0"/>
        <v>0.5</v>
      </c>
      <c r="H34" s="114">
        <f t="shared" si="1"/>
        <v>0.7</v>
      </c>
      <c r="I34" s="114">
        <f t="shared" si="2"/>
        <v>16.05</v>
      </c>
    </row>
    <row r="35" spans="1:9">
      <c r="A35" s="161" t="s">
        <v>1140</v>
      </c>
      <c r="B35" s="71" t="s">
        <v>1156</v>
      </c>
      <c r="C35" s="73">
        <v>100</v>
      </c>
      <c r="D35" s="72">
        <v>0.33</v>
      </c>
      <c r="E35" s="72">
        <v>0</v>
      </c>
      <c r="F35" s="72">
        <v>14.36</v>
      </c>
      <c r="G35" s="114">
        <f t="shared" si="0"/>
        <v>0.33</v>
      </c>
      <c r="H35" s="114">
        <f t="shared" si="1"/>
        <v>0</v>
      </c>
      <c r="I35" s="114">
        <f t="shared" si="2"/>
        <v>14.360000000000001</v>
      </c>
    </row>
    <row r="36" spans="1:9">
      <c r="A36" s="161" t="s">
        <v>1140</v>
      </c>
      <c r="B36" s="71" t="s">
        <v>1157</v>
      </c>
      <c r="C36" s="73">
        <v>100</v>
      </c>
      <c r="D36" s="72">
        <v>0.71</v>
      </c>
      <c r="E36" s="72">
        <v>0</v>
      </c>
      <c r="F36" s="72">
        <v>12.26</v>
      </c>
      <c r="G36" s="114">
        <f t="shared" si="0"/>
        <v>0.71</v>
      </c>
      <c r="H36" s="114">
        <f t="shared" si="1"/>
        <v>0</v>
      </c>
      <c r="I36" s="114">
        <f t="shared" si="2"/>
        <v>12.26</v>
      </c>
    </row>
    <row r="37" spans="1:9">
      <c r="A37" s="161" t="s">
        <v>1140</v>
      </c>
      <c r="B37" s="71" t="s">
        <v>1158</v>
      </c>
      <c r="C37" s="73">
        <v>100</v>
      </c>
      <c r="D37" s="72">
        <v>1.03</v>
      </c>
      <c r="E37" s="72">
        <v>0.84</v>
      </c>
      <c r="F37" s="72">
        <v>17.96</v>
      </c>
      <c r="G37" s="114">
        <f t="shared" si="0"/>
        <v>1.03</v>
      </c>
      <c r="H37" s="114">
        <f t="shared" si="1"/>
        <v>0.84</v>
      </c>
      <c r="I37" s="114">
        <f t="shared" si="2"/>
        <v>17.96</v>
      </c>
    </row>
    <row r="38" spans="1:9">
      <c r="A38" s="161" t="s">
        <v>1140</v>
      </c>
      <c r="B38" s="71" t="s">
        <v>1159</v>
      </c>
      <c r="C38" s="73">
        <v>100</v>
      </c>
      <c r="D38" s="72">
        <v>0.81</v>
      </c>
      <c r="E38" s="72">
        <v>0</v>
      </c>
      <c r="F38" s="72">
        <v>12.44</v>
      </c>
      <c r="G38" s="114">
        <f t="shared" si="0"/>
        <v>0.81000000000000016</v>
      </c>
      <c r="H38" s="114">
        <f t="shared" si="1"/>
        <v>0</v>
      </c>
      <c r="I38" s="114">
        <f t="shared" si="2"/>
        <v>12.44</v>
      </c>
    </row>
    <row r="39" spans="1:9" s="34" customFormat="1">
      <c r="A39" s="161" t="s">
        <v>1140</v>
      </c>
      <c r="B39" s="71" t="s">
        <v>1160</v>
      </c>
      <c r="C39" s="73">
        <v>100</v>
      </c>
      <c r="D39" s="72">
        <v>0.95</v>
      </c>
      <c r="E39" s="72">
        <v>0</v>
      </c>
      <c r="F39" s="72">
        <v>13.6</v>
      </c>
      <c r="G39" s="114">
        <f t="shared" si="0"/>
        <v>0.95</v>
      </c>
      <c r="H39" s="114">
        <f t="shared" si="1"/>
        <v>0</v>
      </c>
      <c r="I39" s="114">
        <f t="shared" si="2"/>
        <v>13.600000000000001</v>
      </c>
    </row>
    <row r="40" spans="1:9">
      <c r="A40" s="161" t="s">
        <v>1140</v>
      </c>
      <c r="B40" s="71" t="s">
        <v>1161</v>
      </c>
      <c r="C40" s="73">
        <v>100</v>
      </c>
      <c r="D40" s="72">
        <v>0.38</v>
      </c>
      <c r="E40" s="72">
        <v>0</v>
      </c>
      <c r="F40" s="72">
        <v>13.07</v>
      </c>
      <c r="G40" s="114">
        <f t="shared" si="0"/>
        <v>0.38</v>
      </c>
      <c r="H40" s="114">
        <f t="shared" si="1"/>
        <v>0</v>
      </c>
      <c r="I40" s="114">
        <f t="shared" si="2"/>
        <v>13.07</v>
      </c>
    </row>
    <row r="41" spans="1:9">
      <c r="A41" s="161" t="s">
        <v>1140</v>
      </c>
      <c r="B41" s="71" t="s">
        <v>1162</v>
      </c>
      <c r="C41" s="73">
        <v>100</v>
      </c>
      <c r="D41" s="72">
        <v>0.41</v>
      </c>
      <c r="E41" s="72">
        <v>0</v>
      </c>
      <c r="F41" s="72">
        <v>12.79</v>
      </c>
      <c r="G41" s="114">
        <f t="shared" si="0"/>
        <v>0.40999999999999992</v>
      </c>
      <c r="H41" s="114">
        <f t="shared" si="1"/>
        <v>0</v>
      </c>
      <c r="I41" s="114">
        <f t="shared" si="2"/>
        <v>12.79</v>
      </c>
    </row>
    <row r="42" spans="1:9">
      <c r="A42" s="161" t="s">
        <v>1140</v>
      </c>
      <c r="B42" s="71" t="s">
        <v>1163</v>
      </c>
      <c r="C42" s="73">
        <v>100</v>
      </c>
      <c r="D42" s="72">
        <v>0.62</v>
      </c>
      <c r="E42" s="72">
        <v>0</v>
      </c>
      <c r="F42" s="72">
        <v>14.53</v>
      </c>
      <c r="G42" s="114">
        <f t="shared" si="0"/>
        <v>0.62</v>
      </c>
      <c r="H42" s="114">
        <f t="shared" si="1"/>
        <v>0</v>
      </c>
      <c r="I42" s="114">
        <f t="shared" si="2"/>
        <v>14.529999999999998</v>
      </c>
    </row>
    <row r="43" spans="1:9">
      <c r="A43" s="161" t="s">
        <v>1140</v>
      </c>
      <c r="B43" s="71" t="s">
        <v>1164</v>
      </c>
      <c r="C43" s="73">
        <v>100</v>
      </c>
      <c r="D43" s="72">
        <v>1.29</v>
      </c>
      <c r="E43" s="72">
        <v>0</v>
      </c>
      <c r="F43" s="72">
        <v>18.66</v>
      </c>
      <c r="G43" s="114">
        <f t="shared" si="0"/>
        <v>1.29</v>
      </c>
      <c r="H43" s="114">
        <f t="shared" si="1"/>
        <v>0</v>
      </c>
      <c r="I43" s="114">
        <f t="shared" si="2"/>
        <v>18.66</v>
      </c>
    </row>
    <row r="44" spans="1:9">
      <c r="A44" s="161" t="s">
        <v>1140</v>
      </c>
      <c r="B44" s="71" t="s">
        <v>1165</v>
      </c>
      <c r="C44" s="73">
        <v>100</v>
      </c>
      <c r="D44" s="72">
        <v>0.61</v>
      </c>
      <c r="E44" s="72">
        <v>0</v>
      </c>
      <c r="F44" s="72">
        <v>13.25</v>
      </c>
      <c r="G44" s="114">
        <f t="shared" si="0"/>
        <v>0.61</v>
      </c>
      <c r="H44" s="114">
        <f t="shared" si="1"/>
        <v>0</v>
      </c>
      <c r="I44" s="114">
        <f t="shared" si="2"/>
        <v>13.25</v>
      </c>
    </row>
    <row r="45" spans="1:9">
      <c r="A45" s="161" t="s">
        <v>1140</v>
      </c>
      <c r="B45" s="71" t="s">
        <v>1166</v>
      </c>
      <c r="C45" s="73">
        <v>100</v>
      </c>
      <c r="D45" s="72">
        <v>2.4</v>
      </c>
      <c r="E45" s="72">
        <v>2.7</v>
      </c>
      <c r="F45" s="72">
        <v>16.82</v>
      </c>
      <c r="G45" s="114">
        <f t="shared" si="0"/>
        <v>2.4</v>
      </c>
      <c r="H45" s="114">
        <f t="shared" si="1"/>
        <v>2.7</v>
      </c>
      <c r="I45" s="114">
        <f t="shared" si="2"/>
        <v>16.82</v>
      </c>
    </row>
    <row r="46" spans="1:9">
      <c r="A46" s="161" t="s">
        <v>1140</v>
      </c>
      <c r="B46" s="71" t="s">
        <v>1167</v>
      </c>
      <c r="C46" s="73">
        <v>100</v>
      </c>
      <c r="D46" s="72">
        <v>0.47</v>
      </c>
      <c r="E46" s="72">
        <v>0</v>
      </c>
      <c r="F46" s="72">
        <v>18.920000000000002</v>
      </c>
      <c r="G46" s="114">
        <f t="shared" si="0"/>
        <v>0.46999999999999992</v>
      </c>
      <c r="H46" s="114">
        <f t="shared" si="1"/>
        <v>0</v>
      </c>
      <c r="I46" s="114">
        <f t="shared" si="2"/>
        <v>18.920000000000002</v>
      </c>
    </row>
    <row r="47" spans="1:9">
      <c r="A47" s="161" t="s">
        <v>1140</v>
      </c>
      <c r="B47" s="71" t="s">
        <v>1168</v>
      </c>
      <c r="C47" s="73">
        <v>100</v>
      </c>
      <c r="D47" s="72">
        <v>0.47</v>
      </c>
      <c r="E47" s="72">
        <v>0</v>
      </c>
      <c r="F47" s="72">
        <v>21.56</v>
      </c>
      <c r="G47" s="114">
        <f t="shared" si="0"/>
        <v>0.46999999999999992</v>
      </c>
      <c r="H47" s="114">
        <f t="shared" si="1"/>
        <v>0</v>
      </c>
      <c r="I47" s="114">
        <f t="shared" si="2"/>
        <v>21.56</v>
      </c>
    </row>
    <row r="48" spans="1:9">
      <c r="A48" s="161" t="s">
        <v>1140</v>
      </c>
      <c r="B48" s="71" t="s">
        <v>1169</v>
      </c>
      <c r="C48" s="73">
        <v>100</v>
      </c>
      <c r="D48" s="72">
        <v>0.51</v>
      </c>
      <c r="E48" s="72">
        <v>0</v>
      </c>
      <c r="F48" s="72">
        <v>19.5</v>
      </c>
      <c r="G48" s="114">
        <f t="shared" si="0"/>
        <v>0.51</v>
      </c>
      <c r="H48" s="114">
        <f t="shared" si="1"/>
        <v>0</v>
      </c>
      <c r="I48" s="114">
        <f t="shared" si="2"/>
        <v>19.5</v>
      </c>
    </row>
    <row r="49" spans="1:9">
      <c r="A49" s="161" t="s">
        <v>1140</v>
      </c>
      <c r="B49" s="71" t="s">
        <v>1170</v>
      </c>
      <c r="C49" s="73">
        <v>100</v>
      </c>
      <c r="D49" s="72">
        <v>0.46</v>
      </c>
      <c r="E49" s="72">
        <v>0</v>
      </c>
      <c r="F49" s="72">
        <v>19.72</v>
      </c>
      <c r="G49" s="114">
        <f t="shared" si="0"/>
        <v>0.45999999999999996</v>
      </c>
      <c r="H49" s="114">
        <f t="shared" si="1"/>
        <v>0</v>
      </c>
      <c r="I49" s="114">
        <f t="shared" si="2"/>
        <v>19.72</v>
      </c>
    </row>
    <row r="50" spans="1:9">
      <c r="A50" s="79" t="s">
        <v>1171</v>
      </c>
      <c r="B50" s="71" t="s">
        <v>1172</v>
      </c>
      <c r="C50" s="73">
        <v>100</v>
      </c>
      <c r="D50" s="72">
        <v>0.23</v>
      </c>
      <c r="E50" s="72">
        <v>0</v>
      </c>
      <c r="F50" s="72">
        <v>12.18</v>
      </c>
      <c r="G50" s="114">
        <f t="shared" si="0"/>
        <v>0.22999999999999998</v>
      </c>
      <c r="H50" s="114">
        <f t="shared" si="1"/>
        <v>0</v>
      </c>
      <c r="I50" s="114">
        <f t="shared" si="2"/>
        <v>12.18</v>
      </c>
    </row>
    <row r="51" spans="1:9">
      <c r="A51" s="79" t="s">
        <v>1171</v>
      </c>
      <c r="B51" s="71" t="s">
        <v>1173</v>
      </c>
      <c r="C51" s="73">
        <v>100</v>
      </c>
      <c r="D51" s="72">
        <v>0.89</v>
      </c>
      <c r="E51" s="72">
        <v>0</v>
      </c>
      <c r="F51" s="72">
        <v>16.54</v>
      </c>
      <c r="G51" s="114">
        <f t="shared" si="0"/>
        <v>0.89</v>
      </c>
      <c r="H51" s="114">
        <f t="shared" si="1"/>
        <v>0</v>
      </c>
      <c r="I51" s="114">
        <f t="shared" si="2"/>
        <v>16.54</v>
      </c>
    </row>
    <row r="52" spans="1:9">
      <c r="A52" s="79" t="s">
        <v>1171</v>
      </c>
      <c r="B52" s="71" t="s">
        <v>1174</v>
      </c>
      <c r="C52" s="73">
        <v>100</v>
      </c>
      <c r="D52" s="72">
        <v>0.8</v>
      </c>
      <c r="E52" s="72">
        <v>0</v>
      </c>
      <c r="F52" s="72">
        <v>11.08</v>
      </c>
      <c r="G52" s="114">
        <f t="shared" si="0"/>
        <v>0.8</v>
      </c>
      <c r="H52" s="114">
        <f t="shared" si="1"/>
        <v>0</v>
      </c>
      <c r="I52" s="114">
        <f t="shared" si="2"/>
        <v>11.08</v>
      </c>
    </row>
    <row r="53" spans="1:9">
      <c r="A53" s="79" t="s">
        <v>1171</v>
      </c>
      <c r="B53" s="71" t="s">
        <v>1175</v>
      </c>
      <c r="C53" s="73">
        <v>100</v>
      </c>
      <c r="D53" s="72">
        <v>0.4</v>
      </c>
      <c r="E53" s="72">
        <v>0</v>
      </c>
      <c r="F53" s="72">
        <v>13.14</v>
      </c>
      <c r="G53" s="114">
        <f t="shared" si="0"/>
        <v>0.4</v>
      </c>
      <c r="H53" s="114">
        <f t="shared" si="1"/>
        <v>0</v>
      </c>
      <c r="I53" s="114">
        <f t="shared" si="2"/>
        <v>13.140000000000002</v>
      </c>
    </row>
    <row r="54" spans="1:9">
      <c r="A54" s="79" t="s">
        <v>1171</v>
      </c>
      <c r="B54" s="71" t="s">
        <v>1155</v>
      </c>
      <c r="C54" s="73">
        <v>100</v>
      </c>
      <c r="D54" s="72">
        <v>0.5</v>
      </c>
      <c r="E54" s="72">
        <v>0.7</v>
      </c>
      <c r="F54" s="72">
        <v>16.05</v>
      </c>
      <c r="G54" s="114">
        <f t="shared" si="0"/>
        <v>0.5</v>
      </c>
      <c r="H54" s="114">
        <f t="shared" si="1"/>
        <v>0.7</v>
      </c>
      <c r="I54" s="114">
        <f t="shared" si="2"/>
        <v>16.05</v>
      </c>
    </row>
    <row r="55" spans="1:9">
      <c r="A55" s="79" t="s">
        <v>1171</v>
      </c>
      <c r="B55" s="71" t="s">
        <v>1176</v>
      </c>
      <c r="C55" s="73">
        <v>100</v>
      </c>
      <c r="D55" s="72">
        <v>0.67</v>
      </c>
      <c r="E55" s="72">
        <v>0</v>
      </c>
      <c r="F55" s="72">
        <v>12.52</v>
      </c>
      <c r="G55" s="114">
        <f t="shared" si="0"/>
        <v>0.67</v>
      </c>
      <c r="H55" s="114">
        <f t="shared" si="1"/>
        <v>0</v>
      </c>
      <c r="I55" s="114">
        <f t="shared" si="2"/>
        <v>12.520000000000001</v>
      </c>
    </row>
    <row r="56" spans="1:9">
      <c r="A56" s="79" t="s">
        <v>1171</v>
      </c>
      <c r="B56" s="162" t="s">
        <v>1177</v>
      </c>
      <c r="C56" s="73">
        <v>100</v>
      </c>
      <c r="D56" s="72">
        <v>0.93</v>
      </c>
      <c r="E56" s="72">
        <v>0</v>
      </c>
      <c r="F56" s="72">
        <v>12.71</v>
      </c>
      <c r="G56" s="114">
        <f t="shared" si="0"/>
        <v>0.93</v>
      </c>
      <c r="H56" s="114">
        <f t="shared" si="1"/>
        <v>0</v>
      </c>
      <c r="I56" s="114">
        <f t="shared" si="2"/>
        <v>12.710000000000003</v>
      </c>
    </row>
    <row r="57" spans="1:9">
      <c r="A57" s="79" t="s">
        <v>1178</v>
      </c>
      <c r="B57" s="71" t="s">
        <v>1179</v>
      </c>
      <c r="C57" s="73">
        <v>100</v>
      </c>
      <c r="D57" s="72">
        <v>11.3</v>
      </c>
      <c r="E57" s="72">
        <v>8.4</v>
      </c>
      <c r="F57" s="72">
        <v>0</v>
      </c>
      <c r="G57" s="114">
        <f t="shared" si="0"/>
        <v>11.3</v>
      </c>
      <c r="H57" s="114">
        <f t="shared" si="1"/>
        <v>8.4</v>
      </c>
      <c r="I57" s="114">
        <f t="shared" si="2"/>
        <v>0</v>
      </c>
    </row>
    <row r="58" spans="1:9">
      <c r="A58" s="79" t="s">
        <v>1178</v>
      </c>
      <c r="B58" s="71" t="s">
        <v>1180</v>
      </c>
      <c r="C58" s="73">
        <v>100</v>
      </c>
      <c r="D58" s="72">
        <v>11.7</v>
      </c>
      <c r="E58" s="72">
        <v>7.02</v>
      </c>
      <c r="F58" s="72">
        <v>0.24</v>
      </c>
      <c r="G58" s="114">
        <f t="shared" si="0"/>
        <v>11.7</v>
      </c>
      <c r="H58" s="114">
        <f t="shared" si="1"/>
        <v>7.02</v>
      </c>
      <c r="I58" s="114">
        <f t="shared" si="2"/>
        <v>0.24</v>
      </c>
    </row>
    <row r="59" spans="1:9">
      <c r="A59" s="79" t="s">
        <v>1178</v>
      </c>
      <c r="B59" s="71" t="s">
        <v>1181</v>
      </c>
      <c r="C59" s="73">
        <v>100</v>
      </c>
      <c r="D59" s="72">
        <v>11.3</v>
      </c>
      <c r="E59" s="72">
        <v>4.2</v>
      </c>
      <c r="F59" s="72">
        <v>0</v>
      </c>
      <c r="G59" s="114">
        <f t="shared" si="0"/>
        <v>11.3</v>
      </c>
      <c r="H59" s="114">
        <f t="shared" si="1"/>
        <v>4.2</v>
      </c>
      <c r="I59" s="114">
        <f t="shared" si="2"/>
        <v>0</v>
      </c>
    </row>
    <row r="60" spans="1:9">
      <c r="A60" s="79" t="s">
        <v>1178</v>
      </c>
      <c r="B60" s="71" t="s">
        <v>1182</v>
      </c>
      <c r="C60" s="73">
        <v>100</v>
      </c>
      <c r="D60" s="72">
        <v>12.65</v>
      </c>
      <c r="E60" s="72">
        <v>1.81</v>
      </c>
      <c r="F60" s="72">
        <v>0.02</v>
      </c>
      <c r="G60" s="114">
        <f t="shared" si="0"/>
        <v>12.65</v>
      </c>
      <c r="H60" s="114">
        <f t="shared" si="1"/>
        <v>1.81</v>
      </c>
      <c r="I60" s="114">
        <f t="shared" si="2"/>
        <v>0.02</v>
      </c>
    </row>
    <row r="61" spans="1:9">
      <c r="A61" s="79" t="s">
        <v>1178</v>
      </c>
      <c r="B61" s="71" t="s">
        <v>1183</v>
      </c>
      <c r="C61" s="73">
        <v>100</v>
      </c>
      <c r="D61" s="72">
        <v>12.6</v>
      </c>
      <c r="E61" s="72">
        <v>4.2</v>
      </c>
      <c r="F61" s="72">
        <v>0</v>
      </c>
      <c r="G61" s="114">
        <f t="shared" si="0"/>
        <v>12.6</v>
      </c>
      <c r="H61" s="114">
        <f t="shared" si="1"/>
        <v>4.2</v>
      </c>
      <c r="I61" s="114">
        <f t="shared" si="2"/>
        <v>0</v>
      </c>
    </row>
    <row r="62" spans="1:9" s="34" customFormat="1">
      <c r="A62" s="79" t="s">
        <v>1178</v>
      </c>
      <c r="B62" s="71" t="s">
        <v>1184</v>
      </c>
      <c r="C62" s="73">
        <v>100</v>
      </c>
      <c r="D62" s="72">
        <v>12.9</v>
      </c>
      <c r="E62" s="72">
        <v>2.71</v>
      </c>
      <c r="F62" s="72">
        <v>0.4</v>
      </c>
      <c r="G62" s="114">
        <f t="shared" si="0"/>
        <v>12.9</v>
      </c>
      <c r="H62" s="114">
        <f t="shared" si="1"/>
        <v>2.71</v>
      </c>
      <c r="I62" s="114">
        <f t="shared" si="2"/>
        <v>0.4</v>
      </c>
    </row>
    <row r="63" spans="1:9">
      <c r="A63" s="79" t="s">
        <v>1178</v>
      </c>
      <c r="B63" s="71" t="s">
        <v>1185</v>
      </c>
      <c r="C63" s="73">
        <v>100</v>
      </c>
      <c r="D63" s="72">
        <v>11.3</v>
      </c>
      <c r="E63" s="72">
        <v>8.4</v>
      </c>
      <c r="F63" s="72">
        <v>0</v>
      </c>
      <c r="G63" s="114">
        <f t="shared" si="0"/>
        <v>11.3</v>
      </c>
      <c r="H63" s="114">
        <f t="shared" si="1"/>
        <v>8.4</v>
      </c>
      <c r="I63" s="114">
        <f t="shared" si="2"/>
        <v>0</v>
      </c>
    </row>
    <row r="64" spans="1:9">
      <c r="A64" s="79" t="s">
        <v>1178</v>
      </c>
      <c r="B64" s="71" t="s">
        <v>1186</v>
      </c>
      <c r="C64" s="73">
        <v>100</v>
      </c>
      <c r="D64" s="72">
        <v>11.9</v>
      </c>
      <c r="E64" s="72">
        <v>6.67</v>
      </c>
      <c r="F64" s="72">
        <v>0.2</v>
      </c>
      <c r="G64" s="114">
        <f t="shared" si="0"/>
        <v>11.9</v>
      </c>
      <c r="H64" s="114">
        <f t="shared" si="1"/>
        <v>6.67</v>
      </c>
      <c r="I64" s="114">
        <f t="shared" si="2"/>
        <v>0.2</v>
      </c>
    </row>
    <row r="65" spans="1:9">
      <c r="A65" s="79" t="s">
        <v>1178</v>
      </c>
      <c r="B65" s="71" t="s">
        <v>1187</v>
      </c>
      <c r="C65" s="73">
        <v>100</v>
      </c>
      <c r="D65" s="72">
        <v>12.6</v>
      </c>
      <c r="E65" s="72">
        <v>2.8</v>
      </c>
      <c r="F65" s="72">
        <v>0</v>
      </c>
      <c r="G65" s="114">
        <f t="shared" si="0"/>
        <v>12.6</v>
      </c>
      <c r="H65" s="114">
        <f t="shared" si="1"/>
        <v>2.8</v>
      </c>
      <c r="I65" s="114">
        <f t="shared" si="2"/>
        <v>0</v>
      </c>
    </row>
    <row r="66" spans="1:9">
      <c r="A66" s="79" t="s">
        <v>1178</v>
      </c>
      <c r="B66" s="71" t="s">
        <v>1188</v>
      </c>
      <c r="C66" s="73">
        <v>100</v>
      </c>
      <c r="D66" s="72">
        <v>12.4</v>
      </c>
      <c r="E66" s="72">
        <v>1.83</v>
      </c>
      <c r="F66" s="72">
        <v>0.28000000000000003</v>
      </c>
      <c r="G66" s="114">
        <f t="shared" si="0"/>
        <v>12.4</v>
      </c>
      <c r="H66" s="114">
        <f t="shared" si="1"/>
        <v>1.83</v>
      </c>
      <c r="I66" s="114">
        <f t="shared" si="2"/>
        <v>0.28000000000000003</v>
      </c>
    </row>
    <row r="67" spans="1:9">
      <c r="A67" s="79" t="s">
        <v>1189</v>
      </c>
      <c r="B67" s="71" t="s">
        <v>1190</v>
      </c>
      <c r="C67" s="73">
        <v>100</v>
      </c>
      <c r="D67" s="72">
        <v>0.76</v>
      </c>
      <c r="E67" s="72">
        <v>0.16</v>
      </c>
      <c r="F67" s="72">
        <v>6.52</v>
      </c>
      <c r="G67" s="114">
        <f t="shared" si="0"/>
        <v>0.76</v>
      </c>
      <c r="H67" s="114">
        <f t="shared" si="1"/>
        <v>0.16</v>
      </c>
      <c r="I67" s="114">
        <f t="shared" si="2"/>
        <v>6.52</v>
      </c>
    </row>
    <row r="68" spans="1:9">
      <c r="A68" s="79" t="s">
        <v>1189</v>
      </c>
      <c r="B68" s="71" t="s">
        <v>1191</v>
      </c>
      <c r="C68" s="73">
        <v>100</v>
      </c>
      <c r="D68" s="72">
        <v>0.13</v>
      </c>
      <c r="E68" s="72">
        <v>0.23</v>
      </c>
      <c r="F68" s="72">
        <v>8.35</v>
      </c>
      <c r="G68" s="114">
        <f t="shared" ref="G68:G131" si="3">D68/C68*100</f>
        <v>0.13</v>
      </c>
      <c r="H68" s="114">
        <f t="shared" ref="H68:H131" si="4">E68/C68*100</f>
        <v>0.22999999999999998</v>
      </c>
      <c r="I68" s="114">
        <f t="shared" ref="I68:I131" si="5">F68/C68*100</f>
        <v>8.35</v>
      </c>
    </row>
    <row r="69" spans="1:9">
      <c r="A69" s="79" t="s">
        <v>1189</v>
      </c>
      <c r="B69" s="71" t="s">
        <v>1192</v>
      </c>
      <c r="C69" s="73">
        <v>100</v>
      </c>
      <c r="D69" s="72">
        <v>3.8</v>
      </c>
      <c r="E69" s="72">
        <v>0.18</v>
      </c>
      <c r="F69" s="72">
        <v>9.61</v>
      </c>
      <c r="G69" s="114">
        <f t="shared" si="3"/>
        <v>3.8</v>
      </c>
      <c r="H69" s="114">
        <f t="shared" si="4"/>
        <v>0.18</v>
      </c>
      <c r="I69" s="114">
        <f t="shared" si="5"/>
        <v>9.61</v>
      </c>
    </row>
    <row r="70" spans="1:9">
      <c r="A70" s="79" t="s">
        <v>1189</v>
      </c>
      <c r="B70" s="71" t="s">
        <v>1193</v>
      </c>
      <c r="C70" s="73">
        <v>100</v>
      </c>
      <c r="D70" s="72">
        <v>0.93</v>
      </c>
      <c r="E70" s="72">
        <v>0.06</v>
      </c>
      <c r="F70" s="72">
        <v>7.37</v>
      </c>
      <c r="G70" s="114">
        <f t="shared" si="3"/>
        <v>0.93</v>
      </c>
      <c r="H70" s="114">
        <f t="shared" si="4"/>
        <v>0.06</v>
      </c>
      <c r="I70" s="114">
        <f t="shared" si="5"/>
        <v>7.37</v>
      </c>
    </row>
    <row r="71" spans="1:9">
      <c r="A71" s="79" t="s">
        <v>1189</v>
      </c>
      <c r="B71" s="71" t="s">
        <v>1194</v>
      </c>
      <c r="C71" s="73">
        <v>100</v>
      </c>
      <c r="D71" s="72">
        <v>1.17</v>
      </c>
      <c r="E71" s="72">
        <v>0</v>
      </c>
      <c r="F71" s="72">
        <v>14.23</v>
      </c>
      <c r="G71" s="114">
        <f t="shared" si="3"/>
        <v>1.17</v>
      </c>
      <c r="H71" s="114">
        <f t="shared" si="4"/>
        <v>0</v>
      </c>
      <c r="I71" s="114">
        <f t="shared" si="5"/>
        <v>14.23</v>
      </c>
    </row>
    <row r="72" spans="1:9">
      <c r="A72" s="161" t="s">
        <v>1195</v>
      </c>
      <c r="B72" s="71" t="s">
        <v>1196</v>
      </c>
      <c r="C72" s="73">
        <v>100</v>
      </c>
      <c r="D72" s="72">
        <v>1.72</v>
      </c>
      <c r="E72" s="72">
        <v>0</v>
      </c>
      <c r="F72" s="72">
        <v>8</v>
      </c>
      <c r="G72" s="114">
        <f t="shared" si="3"/>
        <v>1.72</v>
      </c>
      <c r="H72" s="114">
        <f t="shared" si="4"/>
        <v>0</v>
      </c>
      <c r="I72" s="114">
        <f t="shared" si="5"/>
        <v>8</v>
      </c>
    </row>
    <row r="73" spans="1:9">
      <c r="A73" s="161" t="s">
        <v>1195</v>
      </c>
      <c r="B73" s="71" t="s">
        <v>1197</v>
      </c>
      <c r="C73" s="73">
        <v>100</v>
      </c>
      <c r="D73" s="72">
        <v>1.48</v>
      </c>
      <c r="E73" s="72">
        <v>0.03</v>
      </c>
      <c r="F73" s="72">
        <v>17.899999999999999</v>
      </c>
      <c r="G73" s="114">
        <f t="shared" si="3"/>
        <v>1.48</v>
      </c>
      <c r="H73" s="114">
        <f t="shared" si="4"/>
        <v>0.03</v>
      </c>
      <c r="I73" s="114">
        <f t="shared" si="5"/>
        <v>17.899999999999999</v>
      </c>
    </row>
    <row r="74" spans="1:9">
      <c r="A74" s="161" t="s">
        <v>1195</v>
      </c>
      <c r="B74" s="71" t="s">
        <v>1198</v>
      </c>
      <c r="C74" s="73">
        <v>100</v>
      </c>
      <c r="D74" s="72">
        <v>1.96</v>
      </c>
      <c r="E74" s="72">
        <v>0.33</v>
      </c>
      <c r="F74" s="72">
        <v>8.0399999999999991</v>
      </c>
      <c r="G74" s="114">
        <f t="shared" si="3"/>
        <v>1.96</v>
      </c>
      <c r="H74" s="114">
        <f t="shared" si="4"/>
        <v>0.33</v>
      </c>
      <c r="I74" s="114">
        <f t="shared" si="5"/>
        <v>8.0399999999999991</v>
      </c>
    </row>
    <row r="75" spans="1:9">
      <c r="A75" s="161" t="s">
        <v>1195</v>
      </c>
      <c r="B75" s="71" t="s">
        <v>1199</v>
      </c>
      <c r="C75" s="73">
        <v>100</v>
      </c>
      <c r="D75" s="72">
        <v>1.0900000000000001</v>
      </c>
      <c r="E75" s="72">
        <v>0.16</v>
      </c>
      <c r="F75" s="72">
        <v>6.78</v>
      </c>
      <c r="G75" s="114">
        <f t="shared" si="3"/>
        <v>1.0900000000000001</v>
      </c>
      <c r="H75" s="114">
        <f t="shared" si="4"/>
        <v>0.16</v>
      </c>
      <c r="I75" s="114">
        <f t="shared" si="5"/>
        <v>6.78</v>
      </c>
    </row>
    <row r="76" spans="1:9">
      <c r="A76" s="161" t="s">
        <v>1195</v>
      </c>
      <c r="B76" s="71" t="s">
        <v>1200</v>
      </c>
      <c r="C76" s="73">
        <v>100</v>
      </c>
      <c r="D76" s="72">
        <v>0.13</v>
      </c>
      <c r="E76" s="72">
        <v>0.23</v>
      </c>
      <c r="F76" s="72">
        <v>8.35</v>
      </c>
      <c r="G76" s="114">
        <f t="shared" si="3"/>
        <v>0.13</v>
      </c>
      <c r="H76" s="114">
        <f t="shared" si="4"/>
        <v>0.22999999999999998</v>
      </c>
      <c r="I76" s="114">
        <f t="shared" si="5"/>
        <v>8.35</v>
      </c>
    </row>
    <row r="77" spans="1:9">
      <c r="A77" s="161" t="s">
        <v>1195</v>
      </c>
      <c r="B77" s="71" t="s">
        <v>1201</v>
      </c>
      <c r="C77" s="73">
        <v>100</v>
      </c>
      <c r="D77" s="72">
        <v>1.17</v>
      </c>
      <c r="E77" s="72">
        <v>0</v>
      </c>
      <c r="F77" s="72">
        <v>14.23</v>
      </c>
      <c r="G77" s="114">
        <f t="shared" si="3"/>
        <v>1.17</v>
      </c>
      <c r="H77" s="114">
        <f t="shared" si="4"/>
        <v>0</v>
      </c>
      <c r="I77" s="114">
        <f t="shared" si="5"/>
        <v>14.23</v>
      </c>
    </row>
    <row r="78" spans="1:9">
      <c r="A78" s="161" t="s">
        <v>1195</v>
      </c>
      <c r="B78" s="71" t="s">
        <v>1202</v>
      </c>
      <c r="C78" s="73">
        <v>100</v>
      </c>
      <c r="D78" s="72">
        <v>2.0499999999999998</v>
      </c>
      <c r="E78" s="72">
        <v>2.02</v>
      </c>
      <c r="F78" s="72">
        <v>5.54</v>
      </c>
      <c r="G78" s="114">
        <f t="shared" si="3"/>
        <v>2.0499999999999998</v>
      </c>
      <c r="H78" s="114">
        <f t="shared" si="4"/>
        <v>2.02</v>
      </c>
      <c r="I78" s="114">
        <f t="shared" si="5"/>
        <v>5.54</v>
      </c>
    </row>
    <row r="79" spans="1:9">
      <c r="A79" s="79" t="s">
        <v>1203</v>
      </c>
      <c r="B79" s="71" t="s">
        <v>1204</v>
      </c>
      <c r="C79" s="73">
        <v>100</v>
      </c>
      <c r="D79" s="72">
        <v>2.0299999999999998</v>
      </c>
      <c r="E79" s="72">
        <v>6.93</v>
      </c>
      <c r="F79" s="72">
        <v>6.36</v>
      </c>
      <c r="G79" s="114">
        <f t="shared" si="3"/>
        <v>2.0299999999999998</v>
      </c>
      <c r="H79" s="114">
        <f t="shared" si="4"/>
        <v>6.93</v>
      </c>
      <c r="I79" s="114">
        <f t="shared" si="5"/>
        <v>6.36</v>
      </c>
    </row>
    <row r="80" spans="1:9">
      <c r="A80" s="79" t="s">
        <v>1203</v>
      </c>
      <c r="B80" s="71" t="s">
        <v>1205</v>
      </c>
      <c r="C80" s="73">
        <v>100</v>
      </c>
      <c r="D80" s="72">
        <v>1.78</v>
      </c>
      <c r="E80" s="72">
        <v>4.2</v>
      </c>
      <c r="F80" s="72">
        <v>7.35</v>
      </c>
      <c r="G80" s="114">
        <f t="shared" si="3"/>
        <v>1.78</v>
      </c>
      <c r="H80" s="114">
        <f t="shared" si="4"/>
        <v>4.2</v>
      </c>
      <c r="I80" s="114">
        <f t="shared" si="5"/>
        <v>7.35</v>
      </c>
    </row>
    <row r="81" spans="1:9">
      <c r="A81" s="79" t="s">
        <v>1203</v>
      </c>
      <c r="B81" s="71" t="s">
        <v>1206</v>
      </c>
      <c r="C81" s="73">
        <v>100</v>
      </c>
      <c r="D81" s="72">
        <v>2.12</v>
      </c>
      <c r="E81" s="72">
        <v>2.36</v>
      </c>
      <c r="F81" s="72">
        <v>7.25</v>
      </c>
      <c r="G81" s="114">
        <f t="shared" si="3"/>
        <v>2.12</v>
      </c>
      <c r="H81" s="114">
        <f t="shared" si="4"/>
        <v>2.36</v>
      </c>
      <c r="I81" s="114">
        <f t="shared" si="5"/>
        <v>7.2499999999999991</v>
      </c>
    </row>
    <row r="82" spans="1:9">
      <c r="A82" s="79" t="s">
        <v>1203</v>
      </c>
      <c r="B82" s="71" t="s">
        <v>1207</v>
      </c>
      <c r="C82" s="73">
        <v>100</v>
      </c>
      <c r="D82" s="72">
        <v>2.36</v>
      </c>
      <c r="E82" s="72">
        <v>2.61</v>
      </c>
      <c r="F82" s="72">
        <v>7.73</v>
      </c>
      <c r="G82" s="114">
        <f t="shared" si="3"/>
        <v>2.36</v>
      </c>
      <c r="H82" s="114">
        <f t="shared" si="4"/>
        <v>2.61</v>
      </c>
      <c r="I82" s="114">
        <f t="shared" si="5"/>
        <v>7.73</v>
      </c>
    </row>
    <row r="83" spans="1:9">
      <c r="A83" s="79" t="s">
        <v>1203</v>
      </c>
      <c r="B83" s="71" t="s">
        <v>1208</v>
      </c>
      <c r="C83" s="73">
        <v>100</v>
      </c>
      <c r="D83" s="72">
        <v>2.0499999999999998</v>
      </c>
      <c r="E83" s="72">
        <v>2.34</v>
      </c>
      <c r="F83" s="72">
        <v>8.33</v>
      </c>
      <c r="G83" s="114">
        <f t="shared" si="3"/>
        <v>2.0499999999999998</v>
      </c>
      <c r="H83" s="114">
        <f t="shared" si="4"/>
        <v>2.34</v>
      </c>
      <c r="I83" s="114">
        <f t="shared" si="5"/>
        <v>8.33</v>
      </c>
    </row>
    <row r="84" spans="1:9">
      <c r="A84" s="79" t="s">
        <v>1203</v>
      </c>
      <c r="B84" s="71" t="s">
        <v>1209</v>
      </c>
      <c r="C84" s="73">
        <v>100</v>
      </c>
      <c r="D84" s="72">
        <v>2.04</v>
      </c>
      <c r="E84" s="72">
        <v>4.59</v>
      </c>
      <c r="F84" s="72">
        <v>7.34</v>
      </c>
      <c r="G84" s="114">
        <f t="shared" si="3"/>
        <v>2.04</v>
      </c>
      <c r="H84" s="114">
        <f t="shared" si="4"/>
        <v>4.59</v>
      </c>
      <c r="I84" s="114">
        <f t="shared" si="5"/>
        <v>7.339999999999999</v>
      </c>
    </row>
    <row r="85" spans="1:9">
      <c r="A85" s="79" t="s">
        <v>1203</v>
      </c>
      <c r="B85" s="71" t="s">
        <v>1210</v>
      </c>
      <c r="C85" s="73">
        <v>100</v>
      </c>
      <c r="D85" s="72">
        <v>3.43</v>
      </c>
      <c r="E85" s="72">
        <v>3.99</v>
      </c>
      <c r="F85" s="72">
        <v>7.72</v>
      </c>
      <c r="G85" s="114">
        <f t="shared" si="3"/>
        <v>3.4300000000000006</v>
      </c>
      <c r="H85" s="114">
        <f t="shared" si="4"/>
        <v>3.9900000000000007</v>
      </c>
      <c r="I85" s="114">
        <f t="shared" si="5"/>
        <v>7.7199999999999989</v>
      </c>
    </row>
    <row r="86" spans="1:9">
      <c r="A86" s="79" t="s">
        <v>1203</v>
      </c>
      <c r="B86" s="71" t="s">
        <v>1211</v>
      </c>
      <c r="C86" s="73">
        <v>100</v>
      </c>
      <c r="D86" s="72">
        <v>2.27</v>
      </c>
      <c r="E86" s="72">
        <v>2.31</v>
      </c>
      <c r="F86" s="72">
        <v>7.83</v>
      </c>
      <c r="G86" s="114">
        <f t="shared" si="3"/>
        <v>2.27</v>
      </c>
      <c r="H86" s="114">
        <f t="shared" si="4"/>
        <v>2.31</v>
      </c>
      <c r="I86" s="114">
        <f t="shared" si="5"/>
        <v>7.8299999999999992</v>
      </c>
    </row>
    <row r="87" spans="1:9">
      <c r="A87" s="79" t="s">
        <v>1203</v>
      </c>
      <c r="B87" s="71" t="s">
        <v>1212</v>
      </c>
      <c r="C87" s="73">
        <v>100</v>
      </c>
      <c r="D87" s="72">
        <v>2.33</v>
      </c>
      <c r="E87" s="72">
        <v>4.59</v>
      </c>
      <c r="F87" s="72">
        <v>8.5</v>
      </c>
      <c r="G87" s="114">
        <f t="shared" si="3"/>
        <v>2.33</v>
      </c>
      <c r="H87" s="114">
        <f t="shared" si="4"/>
        <v>4.59</v>
      </c>
      <c r="I87" s="114">
        <f t="shared" si="5"/>
        <v>8.5</v>
      </c>
    </row>
    <row r="88" spans="1:9">
      <c r="A88" s="79" t="s">
        <v>1203</v>
      </c>
      <c r="B88" s="71" t="s">
        <v>1213</v>
      </c>
      <c r="C88" s="73">
        <v>100</v>
      </c>
      <c r="D88" s="72">
        <v>2.57</v>
      </c>
      <c r="E88" s="72">
        <v>2.2200000000000002</v>
      </c>
      <c r="F88" s="72">
        <v>8.3699999999999992</v>
      </c>
      <c r="G88" s="114">
        <f t="shared" si="3"/>
        <v>2.57</v>
      </c>
      <c r="H88" s="114">
        <f t="shared" si="4"/>
        <v>2.2200000000000002</v>
      </c>
      <c r="I88" s="114">
        <f t="shared" si="5"/>
        <v>8.3699999999999992</v>
      </c>
    </row>
    <row r="89" spans="1:9">
      <c r="A89" s="79" t="s">
        <v>1203</v>
      </c>
      <c r="B89" s="71" t="s">
        <v>1214</v>
      </c>
      <c r="C89" s="73">
        <v>100</v>
      </c>
      <c r="D89" s="72">
        <v>2.91</v>
      </c>
      <c r="E89" s="72">
        <v>2.64</v>
      </c>
      <c r="F89" s="72">
        <v>8.84</v>
      </c>
      <c r="G89" s="114">
        <f t="shared" si="3"/>
        <v>2.91</v>
      </c>
      <c r="H89" s="114">
        <f t="shared" si="4"/>
        <v>2.64</v>
      </c>
      <c r="I89" s="114">
        <f t="shared" si="5"/>
        <v>8.84</v>
      </c>
    </row>
    <row r="90" spans="1:9">
      <c r="A90" s="79" t="s">
        <v>1203</v>
      </c>
      <c r="B90" s="71" t="s">
        <v>1215</v>
      </c>
      <c r="C90" s="73">
        <v>100</v>
      </c>
      <c r="D90" s="72">
        <v>3.56</v>
      </c>
      <c r="E90" s="72">
        <v>1.61</v>
      </c>
      <c r="F90" s="72">
        <v>3.39</v>
      </c>
      <c r="G90" s="114">
        <f t="shared" si="3"/>
        <v>3.56</v>
      </c>
      <c r="H90" s="114">
        <f t="shared" si="4"/>
        <v>1.6099999999999999</v>
      </c>
      <c r="I90" s="114">
        <f t="shared" si="5"/>
        <v>3.39</v>
      </c>
    </row>
    <row r="91" spans="1:9">
      <c r="A91" s="79" t="s">
        <v>1203</v>
      </c>
      <c r="B91" s="71" t="s">
        <v>1216</v>
      </c>
      <c r="C91" s="73">
        <v>100</v>
      </c>
      <c r="D91" s="72">
        <v>2.5099999999999998</v>
      </c>
      <c r="E91" s="72">
        <v>2.17</v>
      </c>
      <c r="F91" s="72">
        <v>11.04</v>
      </c>
      <c r="G91" s="114">
        <f t="shared" si="3"/>
        <v>2.5099999999999998</v>
      </c>
      <c r="H91" s="114">
        <f t="shared" si="4"/>
        <v>2.17</v>
      </c>
      <c r="I91" s="114">
        <f t="shared" si="5"/>
        <v>11.04</v>
      </c>
    </row>
    <row r="92" spans="1:9">
      <c r="A92" s="79" t="s">
        <v>1203</v>
      </c>
      <c r="B92" s="71" t="s">
        <v>1217</v>
      </c>
      <c r="C92" s="73">
        <v>100</v>
      </c>
      <c r="D92" s="72">
        <v>1.1499999999999999</v>
      </c>
      <c r="E92" s="72">
        <v>5.3</v>
      </c>
      <c r="F92" s="72">
        <v>10.65</v>
      </c>
      <c r="G92" s="114">
        <f t="shared" si="3"/>
        <v>1.1499999999999999</v>
      </c>
      <c r="H92" s="114">
        <f t="shared" si="4"/>
        <v>5.3</v>
      </c>
      <c r="I92" s="114">
        <f t="shared" si="5"/>
        <v>10.65</v>
      </c>
    </row>
    <row r="93" spans="1:9">
      <c r="A93" s="79" t="s">
        <v>1203</v>
      </c>
      <c r="B93" s="71" t="s">
        <v>1218</v>
      </c>
      <c r="C93" s="73">
        <v>100</v>
      </c>
      <c r="D93" s="72">
        <v>1.46</v>
      </c>
      <c r="E93" s="72">
        <v>2.44</v>
      </c>
      <c r="F93" s="72">
        <v>11.42</v>
      </c>
      <c r="G93" s="114">
        <f t="shared" si="3"/>
        <v>1.46</v>
      </c>
      <c r="H93" s="114">
        <f t="shared" si="4"/>
        <v>2.44</v>
      </c>
      <c r="I93" s="114">
        <f t="shared" si="5"/>
        <v>11.42</v>
      </c>
    </row>
    <row r="94" spans="1:9">
      <c r="A94" s="80" t="s">
        <v>1219</v>
      </c>
      <c r="B94" s="71" t="s">
        <v>1205</v>
      </c>
      <c r="C94" s="73">
        <v>100</v>
      </c>
      <c r="D94" s="72">
        <v>2.48</v>
      </c>
      <c r="E94" s="72">
        <v>3.02</v>
      </c>
      <c r="F94" s="72">
        <v>7.26</v>
      </c>
      <c r="G94" s="114">
        <f t="shared" si="3"/>
        <v>2.48</v>
      </c>
      <c r="H94" s="114">
        <f t="shared" si="4"/>
        <v>3.02</v>
      </c>
      <c r="I94" s="114">
        <f t="shared" si="5"/>
        <v>7.26</v>
      </c>
    </row>
    <row r="95" spans="1:9">
      <c r="A95" s="80" t="s">
        <v>1219</v>
      </c>
      <c r="B95" s="71" t="s">
        <v>1206</v>
      </c>
      <c r="C95" s="73">
        <v>100</v>
      </c>
      <c r="D95" s="72">
        <v>2.3199999999999998</v>
      </c>
      <c r="E95" s="72">
        <v>1.96</v>
      </c>
      <c r="F95" s="72">
        <v>7.81</v>
      </c>
      <c r="G95" s="114">
        <f t="shared" si="3"/>
        <v>2.3199999999999998</v>
      </c>
      <c r="H95" s="114">
        <f t="shared" si="4"/>
        <v>1.96</v>
      </c>
      <c r="I95" s="114">
        <f t="shared" si="5"/>
        <v>7.8100000000000005</v>
      </c>
    </row>
    <row r="96" spans="1:9">
      <c r="A96" s="80" t="s">
        <v>1219</v>
      </c>
      <c r="B96" s="71" t="s">
        <v>1220</v>
      </c>
      <c r="C96" s="73">
        <v>100</v>
      </c>
      <c r="D96" s="72">
        <v>2.4900000000000002</v>
      </c>
      <c r="E96" s="72">
        <v>3.14</v>
      </c>
      <c r="F96" s="72">
        <v>8</v>
      </c>
      <c r="G96" s="114">
        <f t="shared" si="3"/>
        <v>2.4900000000000002</v>
      </c>
      <c r="H96" s="114">
        <f t="shared" si="4"/>
        <v>3.1400000000000006</v>
      </c>
      <c r="I96" s="114">
        <f t="shared" si="5"/>
        <v>8</v>
      </c>
    </row>
    <row r="97" spans="1:9">
      <c r="A97" s="80" t="s">
        <v>1219</v>
      </c>
      <c r="B97" s="71" t="s">
        <v>1221</v>
      </c>
      <c r="C97" s="73">
        <v>100</v>
      </c>
      <c r="D97" s="72">
        <v>2.38</v>
      </c>
      <c r="E97" s="72">
        <v>2.41</v>
      </c>
      <c r="F97" s="72">
        <v>9.2200000000000006</v>
      </c>
      <c r="G97" s="114">
        <f t="shared" si="3"/>
        <v>2.38</v>
      </c>
      <c r="H97" s="114">
        <f t="shared" si="4"/>
        <v>2.41</v>
      </c>
      <c r="I97" s="114">
        <f t="shared" si="5"/>
        <v>9.2200000000000006</v>
      </c>
    </row>
    <row r="98" spans="1:9">
      <c r="A98" s="80" t="s">
        <v>1219</v>
      </c>
      <c r="B98" s="71" t="s">
        <v>1211</v>
      </c>
      <c r="C98" s="73">
        <v>100</v>
      </c>
      <c r="D98" s="72">
        <v>2.0699999999999998</v>
      </c>
      <c r="E98" s="72">
        <v>1.4</v>
      </c>
      <c r="F98" s="72">
        <v>7.16</v>
      </c>
      <c r="G98" s="114">
        <f t="shared" si="3"/>
        <v>2.0699999999999998</v>
      </c>
      <c r="H98" s="114">
        <f t="shared" si="4"/>
        <v>1.4</v>
      </c>
      <c r="I98" s="114">
        <f t="shared" si="5"/>
        <v>7.16</v>
      </c>
    </row>
    <row r="99" spans="1:9" s="34" customFormat="1">
      <c r="A99" s="80" t="s">
        <v>1219</v>
      </c>
      <c r="B99" s="71" t="s">
        <v>1212</v>
      </c>
      <c r="C99" s="73">
        <v>100</v>
      </c>
      <c r="D99" s="72">
        <v>1.99</v>
      </c>
      <c r="E99" s="72">
        <v>3.23</v>
      </c>
      <c r="F99" s="72">
        <v>8.1</v>
      </c>
      <c r="G99" s="114">
        <f t="shared" si="3"/>
        <v>1.9900000000000002</v>
      </c>
      <c r="H99" s="114">
        <f t="shared" si="4"/>
        <v>3.2300000000000004</v>
      </c>
      <c r="I99" s="114">
        <f t="shared" si="5"/>
        <v>8.1</v>
      </c>
    </row>
    <row r="100" spans="1:9">
      <c r="A100" s="80" t="s">
        <v>1219</v>
      </c>
      <c r="B100" s="71" t="s">
        <v>1213</v>
      </c>
      <c r="C100" s="73">
        <v>100</v>
      </c>
      <c r="D100" s="72">
        <v>2.56</v>
      </c>
      <c r="E100" s="72">
        <v>1.69</v>
      </c>
      <c r="F100" s="72">
        <v>8.07</v>
      </c>
      <c r="G100" s="114">
        <f t="shared" si="3"/>
        <v>2.56</v>
      </c>
      <c r="H100" s="114">
        <f t="shared" si="4"/>
        <v>1.69</v>
      </c>
      <c r="I100" s="114">
        <f t="shared" si="5"/>
        <v>8.07</v>
      </c>
    </row>
    <row r="101" spans="1:9" s="34" customFormat="1">
      <c r="A101" s="80" t="s">
        <v>1219</v>
      </c>
      <c r="B101" s="71" t="s">
        <v>1222</v>
      </c>
      <c r="C101" s="73">
        <v>100</v>
      </c>
      <c r="D101" s="72">
        <v>2.79</v>
      </c>
      <c r="E101" s="72">
        <v>6.43</v>
      </c>
      <c r="F101" s="72">
        <v>12.77</v>
      </c>
      <c r="G101" s="114">
        <f t="shared" si="3"/>
        <v>2.79</v>
      </c>
      <c r="H101" s="114">
        <f t="shared" si="4"/>
        <v>6.43</v>
      </c>
      <c r="I101" s="114">
        <f t="shared" si="5"/>
        <v>12.770000000000001</v>
      </c>
    </row>
    <row r="102" spans="1:9">
      <c r="A102" s="80" t="s">
        <v>1223</v>
      </c>
      <c r="B102" s="71" t="s">
        <v>1224</v>
      </c>
      <c r="C102" s="73">
        <v>100</v>
      </c>
      <c r="D102" s="72">
        <v>20.71</v>
      </c>
      <c r="E102" s="72">
        <v>29.64</v>
      </c>
      <c r="F102" s="72">
        <v>2.5</v>
      </c>
      <c r="G102" s="114">
        <f t="shared" si="3"/>
        <v>20.71</v>
      </c>
      <c r="H102" s="114">
        <f t="shared" si="4"/>
        <v>29.64</v>
      </c>
      <c r="I102" s="114">
        <f t="shared" si="5"/>
        <v>2.5</v>
      </c>
    </row>
    <row r="103" spans="1:9">
      <c r="A103" s="80" t="s">
        <v>1223</v>
      </c>
      <c r="B103" s="71" t="s">
        <v>1225</v>
      </c>
      <c r="C103" s="73">
        <v>100</v>
      </c>
      <c r="D103" s="72">
        <v>22.5</v>
      </c>
      <c r="E103" s="72">
        <v>31.79</v>
      </c>
      <c r="F103" s="72">
        <v>1.79</v>
      </c>
      <c r="G103" s="114">
        <f t="shared" si="3"/>
        <v>22.5</v>
      </c>
      <c r="H103" s="114">
        <f t="shared" si="4"/>
        <v>31.790000000000003</v>
      </c>
      <c r="I103" s="114">
        <f t="shared" si="5"/>
        <v>1.79</v>
      </c>
    </row>
    <row r="104" spans="1:9">
      <c r="A104" s="80" t="s">
        <v>1223</v>
      </c>
      <c r="B104" s="71" t="s">
        <v>1226</v>
      </c>
      <c r="C104" s="73">
        <v>100</v>
      </c>
      <c r="D104" s="72">
        <v>21.785714285714285</v>
      </c>
      <c r="E104" s="72">
        <v>29.285714285714281</v>
      </c>
      <c r="F104" s="72">
        <v>2.5</v>
      </c>
      <c r="G104" s="114">
        <f t="shared" si="3"/>
        <v>21.785714285714285</v>
      </c>
      <c r="H104" s="114">
        <f t="shared" si="4"/>
        <v>29.285714285714281</v>
      </c>
      <c r="I104" s="114">
        <f t="shared" si="5"/>
        <v>2.5</v>
      </c>
    </row>
    <row r="105" spans="1:9">
      <c r="A105" s="80" t="s">
        <v>1223</v>
      </c>
      <c r="B105" s="71" t="s">
        <v>1227</v>
      </c>
      <c r="C105" s="73">
        <v>100</v>
      </c>
      <c r="D105" s="72">
        <v>21.071428571428573</v>
      </c>
      <c r="E105" s="72">
        <v>28.214285714285715</v>
      </c>
      <c r="F105" s="72">
        <v>0.35714285714285715</v>
      </c>
      <c r="G105" s="114">
        <f t="shared" si="3"/>
        <v>21.071428571428573</v>
      </c>
      <c r="H105" s="114">
        <f t="shared" si="4"/>
        <v>28.214285714285715</v>
      </c>
      <c r="I105" s="114">
        <f t="shared" si="5"/>
        <v>0.35714285714285715</v>
      </c>
    </row>
    <row r="106" spans="1:9">
      <c r="A106" s="80" t="s">
        <v>1223</v>
      </c>
      <c r="B106" s="71" t="s">
        <v>1228</v>
      </c>
      <c r="C106" s="73">
        <v>100</v>
      </c>
      <c r="D106" s="72">
        <v>25.357142857142858</v>
      </c>
      <c r="E106" s="72">
        <v>33.571428571428569</v>
      </c>
      <c r="F106" s="72">
        <v>1.4285714285714286</v>
      </c>
      <c r="G106" s="114">
        <f t="shared" si="3"/>
        <v>25.357142857142854</v>
      </c>
      <c r="H106" s="114">
        <f t="shared" si="4"/>
        <v>33.571428571428569</v>
      </c>
      <c r="I106" s="114">
        <f t="shared" si="5"/>
        <v>1.4285714285714286</v>
      </c>
    </row>
    <row r="107" spans="1:9">
      <c r="A107" s="80" t="s">
        <v>1223</v>
      </c>
      <c r="B107" s="71" t="s">
        <v>1229</v>
      </c>
      <c r="C107" s="73">
        <v>100</v>
      </c>
      <c r="D107" s="72">
        <v>21.43</v>
      </c>
      <c r="E107" s="72">
        <v>32.14</v>
      </c>
      <c r="F107" s="72">
        <v>3.57</v>
      </c>
      <c r="G107" s="114">
        <f t="shared" si="3"/>
        <v>21.43</v>
      </c>
      <c r="H107" s="114">
        <f t="shared" si="4"/>
        <v>32.14</v>
      </c>
      <c r="I107" s="114">
        <f t="shared" si="5"/>
        <v>3.5699999999999994</v>
      </c>
    </row>
    <row r="108" spans="1:9">
      <c r="A108" s="80" t="s">
        <v>1223</v>
      </c>
      <c r="B108" s="71" t="s">
        <v>1230</v>
      </c>
      <c r="C108" s="73">
        <v>100</v>
      </c>
      <c r="D108" s="72">
        <v>16.43</v>
      </c>
      <c r="E108" s="72">
        <v>20.36</v>
      </c>
      <c r="F108" s="72">
        <v>6.43</v>
      </c>
      <c r="G108" s="114">
        <f t="shared" si="3"/>
        <v>16.43</v>
      </c>
      <c r="H108" s="114">
        <f t="shared" si="4"/>
        <v>20.36</v>
      </c>
      <c r="I108" s="114">
        <f t="shared" si="5"/>
        <v>6.43</v>
      </c>
    </row>
    <row r="109" spans="1:9">
      <c r="A109" s="80" t="s">
        <v>1223</v>
      </c>
      <c r="B109" s="71" t="s">
        <v>1231</v>
      </c>
      <c r="C109" s="73">
        <v>100</v>
      </c>
      <c r="D109" s="72">
        <v>23.571428571428573</v>
      </c>
      <c r="E109" s="72">
        <v>31.071428571428566</v>
      </c>
      <c r="F109" s="72">
        <v>5</v>
      </c>
      <c r="G109" s="114">
        <f t="shared" si="3"/>
        <v>23.571428571428573</v>
      </c>
      <c r="H109" s="114">
        <f t="shared" si="4"/>
        <v>31.071428571428566</v>
      </c>
      <c r="I109" s="114">
        <f t="shared" si="5"/>
        <v>5</v>
      </c>
    </row>
    <row r="110" spans="1:9">
      <c r="A110" s="80" t="s">
        <v>1223</v>
      </c>
      <c r="B110" s="71" t="s">
        <v>1232</v>
      </c>
      <c r="C110" s="73">
        <v>100</v>
      </c>
      <c r="D110" s="72">
        <v>23.928571428571427</v>
      </c>
      <c r="E110" s="72">
        <v>32.5</v>
      </c>
      <c r="F110" s="72">
        <v>0.25</v>
      </c>
      <c r="G110" s="114">
        <f t="shared" si="3"/>
        <v>23.928571428571427</v>
      </c>
      <c r="H110" s="114">
        <f t="shared" si="4"/>
        <v>32.5</v>
      </c>
      <c r="I110" s="114">
        <f t="shared" si="5"/>
        <v>0.25</v>
      </c>
    </row>
    <row r="111" spans="1:9">
      <c r="A111" s="80" t="s">
        <v>1223</v>
      </c>
      <c r="B111" s="71" t="s">
        <v>1233</v>
      </c>
      <c r="C111" s="73">
        <v>100</v>
      </c>
      <c r="D111" s="72">
        <v>13.16</v>
      </c>
      <c r="E111" s="72">
        <v>2.19</v>
      </c>
      <c r="F111" s="72">
        <v>2.63</v>
      </c>
      <c r="G111" s="114">
        <f t="shared" si="3"/>
        <v>13.16</v>
      </c>
      <c r="H111" s="114">
        <f t="shared" si="4"/>
        <v>2.19</v>
      </c>
      <c r="I111" s="114">
        <f t="shared" si="5"/>
        <v>2.63</v>
      </c>
    </row>
    <row r="112" spans="1:9">
      <c r="A112" s="80" t="s">
        <v>1223</v>
      </c>
      <c r="B112" s="71" t="s">
        <v>1234</v>
      </c>
      <c r="C112" s="73">
        <v>100</v>
      </c>
      <c r="D112" s="72">
        <v>11.91</v>
      </c>
      <c r="E112" s="72">
        <v>4.38</v>
      </c>
      <c r="F112" s="72">
        <v>3.59</v>
      </c>
      <c r="G112" s="114">
        <f t="shared" si="3"/>
        <v>11.91</v>
      </c>
      <c r="H112" s="114">
        <f t="shared" si="4"/>
        <v>4.38</v>
      </c>
      <c r="I112" s="114">
        <f t="shared" si="5"/>
        <v>3.5900000000000003</v>
      </c>
    </row>
    <row r="113" spans="1:9">
      <c r="A113" s="80" t="s">
        <v>1223</v>
      </c>
      <c r="B113" s="71" t="s">
        <v>1235</v>
      </c>
      <c r="C113" s="73">
        <v>100</v>
      </c>
      <c r="D113" s="72">
        <v>12.5</v>
      </c>
      <c r="E113" s="72">
        <v>4.6399999999999997</v>
      </c>
      <c r="F113" s="72">
        <v>2.86</v>
      </c>
      <c r="G113" s="114">
        <f t="shared" si="3"/>
        <v>12.5</v>
      </c>
      <c r="H113" s="114">
        <f t="shared" si="4"/>
        <v>4.6399999999999997</v>
      </c>
      <c r="I113" s="114">
        <f t="shared" si="5"/>
        <v>2.86</v>
      </c>
    </row>
    <row r="114" spans="1:9">
      <c r="A114" s="80" t="s">
        <v>1223</v>
      </c>
      <c r="B114" s="71" t="s">
        <v>1236</v>
      </c>
      <c r="C114" s="73">
        <v>100</v>
      </c>
      <c r="D114" s="72">
        <v>6.67</v>
      </c>
      <c r="E114" s="72">
        <v>33.33</v>
      </c>
      <c r="F114" s="72">
        <v>3.33</v>
      </c>
      <c r="G114" s="114">
        <f t="shared" si="3"/>
        <v>6.67</v>
      </c>
      <c r="H114" s="114">
        <f t="shared" si="4"/>
        <v>33.33</v>
      </c>
      <c r="I114" s="114">
        <f t="shared" si="5"/>
        <v>3.3300000000000005</v>
      </c>
    </row>
    <row r="115" spans="1:9">
      <c r="A115" s="80" t="s">
        <v>1223</v>
      </c>
      <c r="B115" s="71" t="s">
        <v>1237</v>
      </c>
      <c r="C115" s="73">
        <v>100</v>
      </c>
      <c r="D115" s="72">
        <v>25.357142857142858</v>
      </c>
      <c r="E115" s="72">
        <v>28.214285714285715</v>
      </c>
      <c r="F115" s="72">
        <v>1.4285714285714286</v>
      </c>
      <c r="G115" s="114">
        <f t="shared" si="3"/>
        <v>25.357142857142854</v>
      </c>
      <c r="H115" s="114">
        <f t="shared" si="4"/>
        <v>28.214285714285715</v>
      </c>
      <c r="I115" s="114">
        <f t="shared" si="5"/>
        <v>1.4285714285714286</v>
      </c>
    </row>
    <row r="116" spans="1:9">
      <c r="A116" s="80" t="s">
        <v>1223</v>
      </c>
      <c r="B116" s="71" t="s">
        <v>1238</v>
      </c>
      <c r="C116" s="73">
        <v>100</v>
      </c>
      <c r="D116" s="72">
        <v>14.285714285714286</v>
      </c>
      <c r="E116" s="72">
        <v>21.428571428571427</v>
      </c>
      <c r="F116" s="72">
        <v>4.2857142857142856</v>
      </c>
      <c r="G116" s="114">
        <f t="shared" si="3"/>
        <v>14.285714285714288</v>
      </c>
      <c r="H116" s="114">
        <f t="shared" si="4"/>
        <v>21.428571428571427</v>
      </c>
      <c r="I116" s="114">
        <f t="shared" si="5"/>
        <v>4.2857142857142856</v>
      </c>
    </row>
    <row r="117" spans="1:9">
      <c r="A117" s="80" t="s">
        <v>1223</v>
      </c>
      <c r="B117" s="71" t="s">
        <v>1239</v>
      </c>
      <c r="C117" s="73">
        <v>100</v>
      </c>
      <c r="D117" s="72">
        <v>25.357142857142858</v>
      </c>
      <c r="E117" s="72">
        <v>27.857142857142858</v>
      </c>
      <c r="F117" s="72">
        <v>2.1428571428571428</v>
      </c>
      <c r="G117" s="114">
        <f t="shared" si="3"/>
        <v>25.357142857142854</v>
      </c>
      <c r="H117" s="114">
        <f t="shared" si="4"/>
        <v>27.857142857142858</v>
      </c>
      <c r="I117" s="114">
        <f t="shared" si="5"/>
        <v>2.1428571428571428</v>
      </c>
    </row>
    <row r="118" spans="1:9">
      <c r="A118" s="80" t="s">
        <v>1223</v>
      </c>
      <c r="B118" s="71" t="s">
        <v>1240</v>
      </c>
      <c r="C118" s="73">
        <v>100</v>
      </c>
      <c r="D118" s="72">
        <v>21.785714285714285</v>
      </c>
      <c r="E118" s="72">
        <v>37.857142857142854</v>
      </c>
      <c r="F118" s="72">
        <v>1.0714285714285714</v>
      </c>
      <c r="G118" s="114">
        <f t="shared" si="3"/>
        <v>21.785714285714285</v>
      </c>
      <c r="H118" s="114">
        <f t="shared" si="4"/>
        <v>37.857142857142854</v>
      </c>
      <c r="I118" s="114">
        <f t="shared" si="5"/>
        <v>1.0714285714285714</v>
      </c>
    </row>
    <row r="119" spans="1:9">
      <c r="A119" s="80" t="s">
        <v>1223</v>
      </c>
      <c r="B119" s="74" t="s">
        <v>1241</v>
      </c>
      <c r="C119" s="73">
        <v>100</v>
      </c>
      <c r="D119" s="72">
        <v>24.64</v>
      </c>
      <c r="E119" s="72">
        <v>30.71</v>
      </c>
      <c r="F119" s="72">
        <v>0.71</v>
      </c>
      <c r="G119" s="114">
        <f t="shared" si="3"/>
        <v>24.64</v>
      </c>
      <c r="H119" s="114">
        <f t="shared" si="4"/>
        <v>30.709999999999997</v>
      </c>
      <c r="I119" s="114">
        <f t="shared" si="5"/>
        <v>0.71</v>
      </c>
    </row>
    <row r="120" spans="1:9">
      <c r="A120" s="80" t="s">
        <v>1223</v>
      </c>
      <c r="B120" s="71" t="s">
        <v>1242</v>
      </c>
      <c r="C120" s="73">
        <v>100</v>
      </c>
      <c r="D120" s="72">
        <v>19.642857142857142</v>
      </c>
      <c r="E120" s="72">
        <v>21.785714285714285</v>
      </c>
      <c r="F120" s="72">
        <v>2.1428571428571428</v>
      </c>
      <c r="G120" s="114">
        <f t="shared" si="3"/>
        <v>19.642857142857142</v>
      </c>
      <c r="H120" s="114">
        <f t="shared" si="4"/>
        <v>21.785714285714285</v>
      </c>
      <c r="I120" s="114">
        <f t="shared" si="5"/>
        <v>2.1428571428571428</v>
      </c>
    </row>
    <row r="121" spans="1:9">
      <c r="A121" s="80" t="s">
        <v>1223</v>
      </c>
      <c r="B121" s="71" t="s">
        <v>1243</v>
      </c>
      <c r="C121" s="73">
        <v>100</v>
      </c>
      <c r="D121" s="72">
        <v>28.57</v>
      </c>
      <c r="E121" s="72">
        <v>17.86</v>
      </c>
      <c r="F121" s="72">
        <v>3.57</v>
      </c>
      <c r="G121" s="114">
        <f t="shared" si="3"/>
        <v>28.57</v>
      </c>
      <c r="H121" s="114">
        <f t="shared" si="4"/>
        <v>17.86</v>
      </c>
      <c r="I121" s="114">
        <f t="shared" si="5"/>
        <v>3.5699999999999994</v>
      </c>
    </row>
    <row r="122" spans="1:9">
      <c r="A122" s="80" t="s">
        <v>1223</v>
      </c>
      <c r="B122" s="71" t="s">
        <v>1244</v>
      </c>
      <c r="C122" s="73">
        <v>100</v>
      </c>
      <c r="D122" s="72">
        <v>23.571428571428573</v>
      </c>
      <c r="E122" s="72">
        <v>30.357142857142858</v>
      </c>
      <c r="F122" s="72">
        <v>1.0714285714285714</v>
      </c>
      <c r="G122" s="114">
        <f t="shared" si="3"/>
        <v>23.571428571428573</v>
      </c>
      <c r="H122" s="114">
        <f t="shared" si="4"/>
        <v>30.357142857142861</v>
      </c>
      <c r="I122" s="114">
        <f t="shared" si="5"/>
        <v>1.0714285714285714</v>
      </c>
    </row>
    <row r="123" spans="1:9">
      <c r="A123" s="80" t="s">
        <v>1223</v>
      </c>
      <c r="B123" s="75" t="s">
        <v>1245</v>
      </c>
      <c r="C123" s="73">
        <v>100</v>
      </c>
      <c r="D123" s="72">
        <v>42</v>
      </c>
      <c r="E123" s="72">
        <v>30</v>
      </c>
      <c r="F123" s="72">
        <v>4</v>
      </c>
      <c r="G123" s="114">
        <f t="shared" si="3"/>
        <v>42</v>
      </c>
      <c r="H123" s="114">
        <f t="shared" si="4"/>
        <v>30</v>
      </c>
      <c r="I123" s="114">
        <f t="shared" si="5"/>
        <v>4</v>
      </c>
    </row>
    <row r="124" spans="1:9">
      <c r="A124" s="80" t="s">
        <v>1223</v>
      </c>
      <c r="B124" s="71" t="s">
        <v>1246</v>
      </c>
      <c r="C124" s="73">
        <v>100</v>
      </c>
      <c r="D124" s="72">
        <v>36.071428571428569</v>
      </c>
      <c r="E124" s="72">
        <v>26.071428571428573</v>
      </c>
      <c r="F124" s="72">
        <v>3.2142857142857144</v>
      </c>
      <c r="G124" s="114">
        <f t="shared" si="3"/>
        <v>36.071428571428569</v>
      </c>
      <c r="H124" s="114">
        <f t="shared" si="4"/>
        <v>26.071428571428573</v>
      </c>
      <c r="I124" s="114">
        <f t="shared" si="5"/>
        <v>3.2142857142857149</v>
      </c>
    </row>
    <row r="125" spans="1:9">
      <c r="A125" s="80" t="s">
        <v>1223</v>
      </c>
      <c r="B125" s="71" t="s">
        <v>1247</v>
      </c>
      <c r="C125" s="73">
        <v>100</v>
      </c>
      <c r="D125" s="72">
        <v>26.071428571428573</v>
      </c>
      <c r="E125" s="72">
        <v>27.142857142857142</v>
      </c>
      <c r="F125" s="72">
        <v>2.1428571428571428</v>
      </c>
      <c r="G125" s="114">
        <f t="shared" si="3"/>
        <v>26.071428571428573</v>
      </c>
      <c r="H125" s="114">
        <f t="shared" si="4"/>
        <v>27.142857142857142</v>
      </c>
      <c r="I125" s="114">
        <f t="shared" si="5"/>
        <v>2.1428571428571428</v>
      </c>
    </row>
    <row r="126" spans="1:9">
      <c r="A126" s="80" t="s">
        <v>1223</v>
      </c>
      <c r="B126" s="71" t="s">
        <v>1248</v>
      </c>
      <c r="C126" s="73">
        <v>100</v>
      </c>
      <c r="D126" s="72">
        <v>11.37</v>
      </c>
      <c r="E126" s="72">
        <v>7.9</v>
      </c>
      <c r="F126" s="72">
        <v>5.16</v>
      </c>
      <c r="G126" s="114">
        <f t="shared" si="3"/>
        <v>11.37</v>
      </c>
      <c r="H126" s="114">
        <f t="shared" si="4"/>
        <v>7.9</v>
      </c>
      <c r="I126" s="114">
        <f t="shared" si="5"/>
        <v>5.16</v>
      </c>
    </row>
    <row r="127" spans="1:9">
      <c r="A127" s="80" t="s">
        <v>1223</v>
      </c>
      <c r="B127" s="71" t="s">
        <v>1249</v>
      </c>
      <c r="C127" s="73">
        <v>100</v>
      </c>
      <c r="D127" s="72">
        <v>11.290322580645162</v>
      </c>
      <c r="E127" s="72">
        <v>12.983870967741938</v>
      </c>
      <c r="F127" s="72">
        <v>3.064516129032258</v>
      </c>
      <c r="G127" s="114">
        <f t="shared" si="3"/>
        <v>11.290322580645162</v>
      </c>
      <c r="H127" s="114">
        <f t="shared" si="4"/>
        <v>12.983870967741936</v>
      </c>
      <c r="I127" s="114">
        <f t="shared" si="5"/>
        <v>3.064516129032258</v>
      </c>
    </row>
    <row r="128" spans="1:9">
      <c r="A128" s="80" t="s">
        <v>1223</v>
      </c>
      <c r="B128" s="71" t="s">
        <v>1250</v>
      </c>
      <c r="C128" s="73">
        <v>100</v>
      </c>
      <c r="D128" s="72">
        <v>32.142857142857146</v>
      </c>
      <c r="E128" s="72">
        <v>27.142857142857142</v>
      </c>
      <c r="F128" s="72">
        <v>3.5714285714285716</v>
      </c>
      <c r="G128" s="114">
        <f t="shared" si="3"/>
        <v>32.142857142857146</v>
      </c>
      <c r="H128" s="114">
        <f t="shared" si="4"/>
        <v>27.142857142857142</v>
      </c>
      <c r="I128" s="114">
        <f t="shared" si="5"/>
        <v>3.5714285714285721</v>
      </c>
    </row>
    <row r="129" spans="1:9">
      <c r="A129" s="80" t="s">
        <v>1223</v>
      </c>
      <c r="B129" s="71" t="s">
        <v>1251</v>
      </c>
      <c r="C129" s="73">
        <v>100</v>
      </c>
      <c r="D129" s="72">
        <v>21.785714285714285</v>
      </c>
      <c r="E129" s="72">
        <v>31.071428571428566</v>
      </c>
      <c r="F129" s="72">
        <v>2.1428571428571428</v>
      </c>
      <c r="G129" s="114">
        <f t="shared" si="3"/>
        <v>21.785714285714285</v>
      </c>
      <c r="H129" s="114">
        <f t="shared" si="4"/>
        <v>31.071428571428566</v>
      </c>
      <c r="I129" s="114">
        <f t="shared" si="5"/>
        <v>2.1428571428571428</v>
      </c>
    </row>
    <row r="130" spans="1:9">
      <c r="A130" s="80" t="s">
        <v>1223</v>
      </c>
      <c r="B130" s="71" t="s">
        <v>1252</v>
      </c>
      <c r="C130" s="73">
        <v>100</v>
      </c>
      <c r="D130" s="72">
        <v>28.928571428571427</v>
      </c>
      <c r="E130" s="72">
        <v>27.857142857142858</v>
      </c>
      <c r="F130" s="72">
        <v>3.5714285714285716</v>
      </c>
      <c r="G130" s="114">
        <f t="shared" si="3"/>
        <v>28.928571428571427</v>
      </c>
      <c r="H130" s="114">
        <f t="shared" si="4"/>
        <v>27.857142857142858</v>
      </c>
      <c r="I130" s="114">
        <f t="shared" si="5"/>
        <v>3.5714285714285721</v>
      </c>
    </row>
    <row r="131" spans="1:9">
      <c r="A131" s="80" t="s">
        <v>1223</v>
      </c>
      <c r="B131" s="71" t="s">
        <v>1253</v>
      </c>
      <c r="C131" s="73">
        <v>100</v>
      </c>
      <c r="D131" s="72">
        <v>25</v>
      </c>
      <c r="E131" s="72">
        <v>25.357142857142858</v>
      </c>
      <c r="F131" s="72">
        <v>2.1428571428571428</v>
      </c>
      <c r="G131" s="114">
        <f t="shared" si="3"/>
        <v>25</v>
      </c>
      <c r="H131" s="114">
        <f t="shared" si="4"/>
        <v>25.357142857142854</v>
      </c>
      <c r="I131" s="114">
        <f t="shared" si="5"/>
        <v>2.1428571428571428</v>
      </c>
    </row>
    <row r="132" spans="1:9">
      <c r="A132" s="80" t="s">
        <v>1223</v>
      </c>
      <c r="B132" s="71" t="s">
        <v>1254</v>
      </c>
      <c r="C132" s="73">
        <v>100</v>
      </c>
      <c r="D132" s="72">
        <v>24.642857142857142</v>
      </c>
      <c r="E132" s="72">
        <v>26.428571428571427</v>
      </c>
      <c r="F132" s="72">
        <v>1.7857142857142858</v>
      </c>
      <c r="G132" s="114">
        <f t="shared" ref="G132:G195" si="6">D132/C132*100</f>
        <v>24.642857142857142</v>
      </c>
      <c r="H132" s="114">
        <f t="shared" ref="H132:H195" si="7">E132/C132*100</f>
        <v>26.428571428571431</v>
      </c>
      <c r="I132" s="114">
        <f t="shared" ref="I132:I195" si="8">F132/C132*100</f>
        <v>1.785714285714286</v>
      </c>
    </row>
    <row r="133" spans="1:9">
      <c r="A133" s="80" t="s">
        <v>1223</v>
      </c>
      <c r="B133" s="71" t="s">
        <v>1255</v>
      </c>
      <c r="C133" s="73">
        <v>100</v>
      </c>
      <c r="D133" s="72">
        <v>18.571428571428573</v>
      </c>
      <c r="E133" s="72">
        <v>21.785714285714285</v>
      </c>
      <c r="F133" s="72">
        <v>7.8571428571428585</v>
      </c>
      <c r="G133" s="114">
        <f t="shared" si="6"/>
        <v>18.571428571428573</v>
      </c>
      <c r="H133" s="114">
        <f t="shared" si="7"/>
        <v>21.785714285714285</v>
      </c>
      <c r="I133" s="114">
        <f t="shared" si="8"/>
        <v>7.8571428571428585</v>
      </c>
    </row>
    <row r="134" spans="1:9">
      <c r="A134" s="80" t="s">
        <v>1256</v>
      </c>
      <c r="B134" s="74" t="s">
        <v>1257</v>
      </c>
      <c r="C134" s="73">
        <v>100</v>
      </c>
      <c r="D134" s="72">
        <v>2</v>
      </c>
      <c r="E134" s="72">
        <v>30.67</v>
      </c>
      <c r="F134" s="72">
        <v>2.67</v>
      </c>
      <c r="G134" s="114">
        <f t="shared" si="6"/>
        <v>2</v>
      </c>
      <c r="H134" s="114">
        <f t="shared" si="7"/>
        <v>30.67</v>
      </c>
      <c r="I134" s="114">
        <f t="shared" si="8"/>
        <v>2.67</v>
      </c>
    </row>
    <row r="135" spans="1:9">
      <c r="A135" s="80" t="s">
        <v>1256</v>
      </c>
      <c r="B135" s="74" t="s">
        <v>1258</v>
      </c>
      <c r="C135" s="73">
        <v>100</v>
      </c>
      <c r="D135" s="72">
        <v>2</v>
      </c>
      <c r="E135" s="72">
        <v>36</v>
      </c>
      <c r="F135" s="72">
        <v>3</v>
      </c>
      <c r="G135" s="114">
        <f t="shared" si="6"/>
        <v>2</v>
      </c>
      <c r="H135" s="114">
        <f t="shared" si="7"/>
        <v>36</v>
      </c>
      <c r="I135" s="114">
        <f t="shared" si="8"/>
        <v>3</v>
      </c>
    </row>
    <row r="136" spans="1:9">
      <c r="A136" s="80" t="s">
        <v>1256</v>
      </c>
      <c r="B136" s="74" t="s">
        <v>1259</v>
      </c>
      <c r="C136" s="73">
        <v>100</v>
      </c>
      <c r="D136" s="72">
        <v>2</v>
      </c>
      <c r="E136" s="72">
        <v>40</v>
      </c>
      <c r="F136" s="72">
        <v>3.1</v>
      </c>
      <c r="G136" s="114">
        <f t="shared" si="6"/>
        <v>2</v>
      </c>
      <c r="H136" s="114">
        <f t="shared" si="7"/>
        <v>40</v>
      </c>
      <c r="I136" s="114">
        <f t="shared" si="8"/>
        <v>3.1</v>
      </c>
    </row>
    <row r="137" spans="1:9">
      <c r="A137" s="80" t="s">
        <v>1256</v>
      </c>
      <c r="B137" s="71" t="s">
        <v>1260</v>
      </c>
      <c r="C137" s="73">
        <v>100</v>
      </c>
      <c r="D137" s="72">
        <v>2.76</v>
      </c>
      <c r="E137" s="72">
        <v>36.130000000000003</v>
      </c>
      <c r="F137" s="72">
        <v>3.53</v>
      </c>
      <c r="G137" s="114">
        <f t="shared" si="6"/>
        <v>2.76</v>
      </c>
      <c r="H137" s="114">
        <f t="shared" si="7"/>
        <v>36.130000000000003</v>
      </c>
      <c r="I137" s="114">
        <f t="shared" si="8"/>
        <v>3.53</v>
      </c>
    </row>
    <row r="138" spans="1:9">
      <c r="A138" s="80" t="s">
        <v>1256</v>
      </c>
      <c r="B138" s="71" t="s">
        <v>1261</v>
      </c>
      <c r="C138" s="73">
        <v>100</v>
      </c>
      <c r="D138" s="72">
        <v>10.66</v>
      </c>
      <c r="E138" s="72">
        <v>0.25</v>
      </c>
      <c r="F138" s="72">
        <v>2.4</v>
      </c>
      <c r="G138" s="114">
        <f t="shared" si="6"/>
        <v>10.66</v>
      </c>
      <c r="H138" s="114">
        <f t="shared" si="7"/>
        <v>0.25</v>
      </c>
      <c r="I138" s="114">
        <f t="shared" si="8"/>
        <v>2.4</v>
      </c>
    </row>
    <row r="139" spans="1:9">
      <c r="A139" s="80" t="s">
        <v>1256</v>
      </c>
      <c r="B139" s="71" t="s">
        <v>1262</v>
      </c>
      <c r="C139" s="73">
        <v>100</v>
      </c>
      <c r="D139" s="72">
        <v>12.6</v>
      </c>
      <c r="E139" s="72">
        <v>10</v>
      </c>
      <c r="F139" s="72">
        <v>1.2</v>
      </c>
      <c r="G139" s="114">
        <f t="shared" si="6"/>
        <v>12.6</v>
      </c>
      <c r="H139" s="114">
        <f t="shared" si="7"/>
        <v>10</v>
      </c>
      <c r="I139" s="114">
        <f t="shared" si="8"/>
        <v>1.2</v>
      </c>
    </row>
    <row r="140" spans="1:9">
      <c r="A140" s="80" t="s">
        <v>1256</v>
      </c>
      <c r="B140" s="71" t="s">
        <v>1263</v>
      </c>
      <c r="C140" s="73">
        <v>100</v>
      </c>
      <c r="D140" s="72">
        <v>12.068965517241379</v>
      </c>
      <c r="E140" s="72">
        <v>0</v>
      </c>
      <c r="F140" s="72">
        <v>1.0344827586206897</v>
      </c>
      <c r="G140" s="114">
        <f t="shared" si="6"/>
        <v>12.068965517241379</v>
      </c>
      <c r="H140" s="114">
        <f t="shared" si="7"/>
        <v>0</v>
      </c>
      <c r="I140" s="114">
        <f t="shared" si="8"/>
        <v>1.0344827586206897</v>
      </c>
    </row>
    <row r="141" spans="1:9">
      <c r="A141" s="80" t="s">
        <v>1256</v>
      </c>
      <c r="B141" s="71" t="s">
        <v>1264</v>
      </c>
      <c r="C141" s="73">
        <v>100</v>
      </c>
      <c r="D141" s="72">
        <v>16.470588235294116</v>
      </c>
      <c r="E141" s="72">
        <v>30</v>
      </c>
      <c r="F141" s="72">
        <v>1.7647058823529411</v>
      </c>
      <c r="G141" s="114">
        <f t="shared" si="6"/>
        <v>16.470588235294116</v>
      </c>
      <c r="H141" s="114">
        <f t="shared" si="7"/>
        <v>30</v>
      </c>
      <c r="I141" s="114">
        <f t="shared" si="8"/>
        <v>1.7647058823529411</v>
      </c>
    </row>
    <row r="142" spans="1:9">
      <c r="A142" s="80" t="s">
        <v>1256</v>
      </c>
      <c r="B142" s="71" t="s">
        <v>1265</v>
      </c>
      <c r="C142" s="73">
        <v>100</v>
      </c>
      <c r="D142" s="72">
        <v>3.39</v>
      </c>
      <c r="E142" s="72">
        <v>3.39</v>
      </c>
      <c r="F142" s="72">
        <v>5.0199999999999996</v>
      </c>
      <c r="G142" s="114">
        <f t="shared" si="6"/>
        <v>3.39</v>
      </c>
      <c r="H142" s="114">
        <f t="shared" si="7"/>
        <v>3.39</v>
      </c>
      <c r="I142" s="114">
        <f t="shared" si="8"/>
        <v>5.0199999999999996</v>
      </c>
    </row>
    <row r="143" spans="1:9">
      <c r="A143" s="80" t="s">
        <v>1256</v>
      </c>
      <c r="B143" s="71" t="s">
        <v>1266</v>
      </c>
      <c r="C143" s="73">
        <v>100</v>
      </c>
      <c r="D143" s="72">
        <v>3.3333333333333335</v>
      </c>
      <c r="E143" s="72">
        <v>20.833333333333336</v>
      </c>
      <c r="F143" s="72">
        <v>4.1666666666666661</v>
      </c>
      <c r="G143" s="114">
        <f t="shared" si="6"/>
        <v>3.3333333333333335</v>
      </c>
      <c r="H143" s="114">
        <f t="shared" si="7"/>
        <v>20.833333333333336</v>
      </c>
      <c r="I143" s="114">
        <f t="shared" si="8"/>
        <v>4.1666666666666661</v>
      </c>
    </row>
    <row r="144" spans="1:9">
      <c r="A144" s="80" t="s">
        <v>1256</v>
      </c>
      <c r="B144" s="71" t="s">
        <v>1267</v>
      </c>
      <c r="C144" s="73">
        <v>100</v>
      </c>
      <c r="D144" s="72">
        <v>5.8823529411764701</v>
      </c>
      <c r="E144" s="72">
        <v>1.7647058823529411</v>
      </c>
      <c r="F144" s="72">
        <v>8.8235294117647065</v>
      </c>
      <c r="G144" s="114">
        <f t="shared" si="6"/>
        <v>5.8823529411764701</v>
      </c>
      <c r="H144" s="114">
        <f t="shared" si="7"/>
        <v>1.7647058823529411</v>
      </c>
      <c r="I144" s="114">
        <f t="shared" si="8"/>
        <v>8.8235294117647065</v>
      </c>
    </row>
    <row r="145" spans="1:9">
      <c r="A145" s="80" t="s">
        <v>1256</v>
      </c>
      <c r="B145" s="71" t="s">
        <v>1268</v>
      </c>
      <c r="C145" s="73">
        <v>100</v>
      </c>
      <c r="D145" s="72">
        <v>3.4801762114537445</v>
      </c>
      <c r="E145" s="72">
        <v>3.2599118942731278</v>
      </c>
      <c r="F145" s="72">
        <v>4.6696035242290748</v>
      </c>
      <c r="G145" s="114">
        <f t="shared" si="6"/>
        <v>3.480176211453744</v>
      </c>
      <c r="H145" s="114">
        <f t="shared" si="7"/>
        <v>3.2599118942731278</v>
      </c>
      <c r="I145" s="114">
        <f t="shared" si="8"/>
        <v>4.6696035242290748</v>
      </c>
    </row>
    <row r="146" spans="1:9">
      <c r="A146" s="80" t="s">
        <v>1269</v>
      </c>
      <c r="B146" s="71" t="s">
        <v>1270</v>
      </c>
      <c r="C146" s="73">
        <v>100</v>
      </c>
      <c r="D146" s="72">
        <v>0.67</v>
      </c>
      <c r="E146" s="72">
        <v>81.33</v>
      </c>
      <c r="F146" s="72">
        <v>0</v>
      </c>
      <c r="G146" s="114">
        <f t="shared" si="6"/>
        <v>0.67</v>
      </c>
      <c r="H146" s="114">
        <f t="shared" si="7"/>
        <v>81.33</v>
      </c>
      <c r="I146" s="114">
        <f t="shared" si="8"/>
        <v>0</v>
      </c>
    </row>
    <row r="147" spans="1:9">
      <c r="A147" s="80" t="s">
        <v>1269</v>
      </c>
      <c r="B147" s="71" t="s">
        <v>1271</v>
      </c>
      <c r="C147" s="73">
        <v>100</v>
      </c>
      <c r="D147" s="72">
        <v>0</v>
      </c>
      <c r="E147" s="72">
        <v>97.14</v>
      </c>
      <c r="F147" s="72">
        <v>0</v>
      </c>
      <c r="G147" s="114">
        <f t="shared" si="6"/>
        <v>0</v>
      </c>
      <c r="H147" s="114">
        <f t="shared" si="7"/>
        <v>97.14</v>
      </c>
      <c r="I147" s="114">
        <f t="shared" si="8"/>
        <v>0</v>
      </c>
    </row>
    <row r="148" spans="1:9">
      <c r="A148" s="80" t="s">
        <v>1269</v>
      </c>
      <c r="B148" s="71" t="s">
        <v>1272</v>
      </c>
      <c r="C148" s="73">
        <v>100</v>
      </c>
      <c r="D148" s="72">
        <v>0</v>
      </c>
      <c r="E148" s="72">
        <v>76</v>
      </c>
      <c r="F148" s="72">
        <v>0</v>
      </c>
      <c r="G148" s="114">
        <f t="shared" si="6"/>
        <v>0</v>
      </c>
      <c r="H148" s="114">
        <f t="shared" si="7"/>
        <v>76</v>
      </c>
      <c r="I148" s="114">
        <f t="shared" si="8"/>
        <v>0</v>
      </c>
    </row>
    <row r="149" spans="1:9">
      <c r="A149" s="80" t="s">
        <v>1269</v>
      </c>
      <c r="B149" s="71" t="s">
        <v>1273</v>
      </c>
      <c r="C149" s="73">
        <v>100</v>
      </c>
      <c r="D149" s="72">
        <v>1.4285714285714286</v>
      </c>
      <c r="E149" s="72">
        <v>78.571428571428569</v>
      </c>
      <c r="F149" s="72">
        <v>0.7142857142857143</v>
      </c>
      <c r="G149" s="114">
        <f t="shared" si="6"/>
        <v>1.4285714285714286</v>
      </c>
      <c r="H149" s="114">
        <f t="shared" si="7"/>
        <v>78.571428571428569</v>
      </c>
      <c r="I149" s="114">
        <f t="shared" si="8"/>
        <v>0.7142857142857143</v>
      </c>
    </row>
    <row r="150" spans="1:9">
      <c r="A150" s="80" t="s">
        <v>1269</v>
      </c>
      <c r="B150" s="71" t="s">
        <v>1274</v>
      </c>
      <c r="C150" s="73">
        <v>100</v>
      </c>
      <c r="D150" s="72">
        <v>0</v>
      </c>
      <c r="E150" s="72">
        <v>92.67</v>
      </c>
      <c r="F150" s="72">
        <v>0</v>
      </c>
      <c r="G150" s="114">
        <f t="shared" si="6"/>
        <v>0</v>
      </c>
      <c r="H150" s="114">
        <f t="shared" si="7"/>
        <v>92.67</v>
      </c>
      <c r="I150" s="114">
        <f t="shared" si="8"/>
        <v>0</v>
      </c>
    </row>
    <row r="151" spans="1:9">
      <c r="A151" s="80" t="s">
        <v>1269</v>
      </c>
      <c r="B151" s="71" t="s">
        <v>1275</v>
      </c>
      <c r="C151" s="73">
        <v>100</v>
      </c>
      <c r="D151" s="72">
        <v>0</v>
      </c>
      <c r="E151" s="72">
        <v>96.43</v>
      </c>
      <c r="F151" s="72">
        <v>0</v>
      </c>
      <c r="G151" s="114">
        <f t="shared" si="6"/>
        <v>0</v>
      </c>
      <c r="H151" s="114">
        <f t="shared" si="7"/>
        <v>96.43</v>
      </c>
      <c r="I151" s="114">
        <f t="shared" si="8"/>
        <v>0</v>
      </c>
    </row>
    <row r="152" spans="1:9">
      <c r="A152" s="80" t="s">
        <v>1269</v>
      </c>
      <c r="B152" s="71" t="s">
        <v>1276</v>
      </c>
      <c r="C152" s="73">
        <v>100</v>
      </c>
      <c r="D152" s="72">
        <v>0</v>
      </c>
      <c r="E152" s="72">
        <v>100</v>
      </c>
      <c r="F152" s="72">
        <v>0</v>
      </c>
      <c r="G152" s="114">
        <f t="shared" si="6"/>
        <v>0</v>
      </c>
      <c r="H152" s="114">
        <f t="shared" si="7"/>
        <v>100</v>
      </c>
      <c r="I152" s="114">
        <f t="shared" si="8"/>
        <v>0</v>
      </c>
    </row>
    <row r="153" spans="1:9">
      <c r="A153" s="80" t="s">
        <v>1277</v>
      </c>
      <c r="B153" s="71" t="s">
        <v>1278</v>
      </c>
      <c r="C153" s="73">
        <v>100</v>
      </c>
      <c r="D153" s="72">
        <v>24.12</v>
      </c>
      <c r="E153" s="72">
        <v>1.53</v>
      </c>
      <c r="F153" s="72">
        <v>0</v>
      </c>
      <c r="G153" s="114">
        <f t="shared" si="6"/>
        <v>24.12</v>
      </c>
      <c r="H153" s="114">
        <f t="shared" si="7"/>
        <v>1.53</v>
      </c>
      <c r="I153" s="114">
        <f t="shared" si="8"/>
        <v>0</v>
      </c>
    </row>
    <row r="154" spans="1:9">
      <c r="A154" s="80" t="s">
        <v>1277</v>
      </c>
      <c r="B154" s="71" t="s">
        <v>1279</v>
      </c>
      <c r="C154" s="73">
        <v>100</v>
      </c>
      <c r="D154" s="72">
        <v>24.3</v>
      </c>
      <c r="E154" s="72">
        <v>0.95</v>
      </c>
      <c r="F154" s="72">
        <v>0</v>
      </c>
      <c r="G154" s="114">
        <f t="shared" si="6"/>
        <v>24.3</v>
      </c>
      <c r="H154" s="114">
        <f t="shared" si="7"/>
        <v>0.95</v>
      </c>
      <c r="I154" s="114">
        <f t="shared" si="8"/>
        <v>0</v>
      </c>
    </row>
    <row r="155" spans="1:9">
      <c r="A155" s="80" t="s">
        <v>1277</v>
      </c>
      <c r="B155" s="71" t="s">
        <v>1280</v>
      </c>
      <c r="C155" s="73">
        <v>100</v>
      </c>
      <c r="D155" s="72">
        <v>18.82</v>
      </c>
      <c r="E155" s="72">
        <v>0.94</v>
      </c>
      <c r="F155" s="72">
        <v>0.47</v>
      </c>
      <c r="G155" s="114">
        <f t="shared" si="6"/>
        <v>18.82</v>
      </c>
      <c r="H155" s="114">
        <f t="shared" si="7"/>
        <v>0.93999999999999984</v>
      </c>
      <c r="I155" s="114">
        <f t="shared" si="8"/>
        <v>0.46999999999999992</v>
      </c>
    </row>
    <row r="156" spans="1:9">
      <c r="A156" s="80" t="s">
        <v>1277</v>
      </c>
      <c r="B156" s="71" t="s">
        <v>1281</v>
      </c>
      <c r="C156" s="73">
        <v>100</v>
      </c>
      <c r="D156" s="72">
        <v>26.35</v>
      </c>
      <c r="E156" s="72">
        <v>4.3499999999999996</v>
      </c>
      <c r="F156" s="72">
        <v>0</v>
      </c>
      <c r="G156" s="114">
        <f t="shared" si="6"/>
        <v>26.35</v>
      </c>
      <c r="H156" s="114">
        <f t="shared" si="7"/>
        <v>4.3499999999999996</v>
      </c>
      <c r="I156" s="114">
        <f t="shared" si="8"/>
        <v>0</v>
      </c>
    </row>
    <row r="157" spans="1:9">
      <c r="A157" s="80" t="s">
        <v>1277</v>
      </c>
      <c r="B157" s="71" t="s">
        <v>1282</v>
      </c>
      <c r="C157" s="73">
        <v>100</v>
      </c>
      <c r="D157" s="72">
        <v>26.35</v>
      </c>
      <c r="E157" s="72">
        <v>1.76</v>
      </c>
      <c r="F157" s="72">
        <v>0</v>
      </c>
      <c r="G157" s="114">
        <f t="shared" si="6"/>
        <v>26.35</v>
      </c>
      <c r="H157" s="114">
        <f t="shared" si="7"/>
        <v>1.76</v>
      </c>
      <c r="I157" s="114">
        <f t="shared" si="8"/>
        <v>0</v>
      </c>
    </row>
    <row r="158" spans="1:9">
      <c r="A158" s="80" t="s">
        <v>1277</v>
      </c>
      <c r="B158" s="71" t="s">
        <v>1283</v>
      </c>
      <c r="C158" s="73">
        <v>100</v>
      </c>
      <c r="D158" s="72">
        <v>20</v>
      </c>
      <c r="E158" s="72">
        <v>3.41</v>
      </c>
      <c r="F158" s="72">
        <v>0</v>
      </c>
      <c r="G158" s="114">
        <f t="shared" si="6"/>
        <v>20</v>
      </c>
      <c r="H158" s="114">
        <f t="shared" si="7"/>
        <v>3.4099999999999997</v>
      </c>
      <c r="I158" s="114">
        <f t="shared" si="8"/>
        <v>0</v>
      </c>
    </row>
    <row r="159" spans="1:9">
      <c r="A159" s="80" t="s">
        <v>1277</v>
      </c>
      <c r="B159" s="71" t="s">
        <v>1284</v>
      </c>
      <c r="C159" s="73">
        <v>100</v>
      </c>
      <c r="D159" s="72">
        <v>16.82</v>
      </c>
      <c r="E159" s="72">
        <v>0.71</v>
      </c>
      <c r="F159" s="72">
        <v>2.35</v>
      </c>
      <c r="G159" s="114">
        <f t="shared" si="6"/>
        <v>16.82</v>
      </c>
      <c r="H159" s="114">
        <f t="shared" si="7"/>
        <v>0.71</v>
      </c>
      <c r="I159" s="114">
        <f t="shared" si="8"/>
        <v>2.35</v>
      </c>
    </row>
    <row r="160" spans="1:9">
      <c r="A160" s="80" t="s">
        <v>1277</v>
      </c>
      <c r="B160" s="71" t="s">
        <v>1285</v>
      </c>
      <c r="C160" s="73">
        <v>100</v>
      </c>
      <c r="D160" s="72">
        <v>20.350000000000001</v>
      </c>
      <c r="E160" s="72">
        <v>1.76</v>
      </c>
      <c r="F160" s="72">
        <v>0.94</v>
      </c>
      <c r="G160" s="114">
        <f t="shared" si="6"/>
        <v>20.350000000000001</v>
      </c>
      <c r="H160" s="114">
        <f t="shared" si="7"/>
        <v>1.76</v>
      </c>
      <c r="I160" s="114">
        <f t="shared" si="8"/>
        <v>0.93999999999999984</v>
      </c>
    </row>
    <row r="161" spans="1:9">
      <c r="A161" s="80" t="s">
        <v>1277</v>
      </c>
      <c r="B161" s="71" t="s">
        <v>1286</v>
      </c>
      <c r="C161" s="73">
        <v>100</v>
      </c>
      <c r="D161" s="72">
        <v>25.41</v>
      </c>
      <c r="E161" s="72">
        <v>5.18</v>
      </c>
      <c r="F161" s="72">
        <v>0</v>
      </c>
      <c r="G161" s="114">
        <f t="shared" si="6"/>
        <v>25.41</v>
      </c>
      <c r="H161" s="114">
        <f t="shared" si="7"/>
        <v>5.18</v>
      </c>
      <c r="I161" s="114">
        <f t="shared" si="8"/>
        <v>0</v>
      </c>
    </row>
    <row r="162" spans="1:9">
      <c r="A162" s="80" t="s">
        <v>1277</v>
      </c>
      <c r="B162" s="71" t="s">
        <v>1287</v>
      </c>
      <c r="C162" s="73">
        <v>100</v>
      </c>
      <c r="D162" s="72">
        <v>22.41</v>
      </c>
      <c r="E162" s="72">
        <v>22.41</v>
      </c>
      <c r="F162" s="72">
        <v>0</v>
      </c>
      <c r="G162" s="114">
        <f t="shared" si="6"/>
        <v>22.41</v>
      </c>
      <c r="H162" s="114">
        <f t="shared" si="7"/>
        <v>22.41</v>
      </c>
      <c r="I162" s="114">
        <f t="shared" si="8"/>
        <v>0</v>
      </c>
    </row>
    <row r="163" spans="1:9">
      <c r="A163" s="80" t="s">
        <v>1277</v>
      </c>
      <c r="B163" s="71" t="s">
        <v>1288</v>
      </c>
      <c r="C163" s="73">
        <v>100</v>
      </c>
      <c r="D163" s="72">
        <v>23.21</v>
      </c>
      <c r="E163" s="72">
        <v>0.89</v>
      </c>
      <c r="F163" s="72">
        <v>0</v>
      </c>
      <c r="G163" s="114">
        <f t="shared" si="6"/>
        <v>23.21</v>
      </c>
      <c r="H163" s="114">
        <f t="shared" si="7"/>
        <v>0.89</v>
      </c>
      <c r="I163" s="114">
        <f t="shared" si="8"/>
        <v>0</v>
      </c>
    </row>
    <row r="164" spans="1:9">
      <c r="A164" s="80" t="s">
        <v>1277</v>
      </c>
      <c r="B164" s="71" t="s">
        <v>1289</v>
      </c>
      <c r="C164" s="73">
        <v>100</v>
      </c>
      <c r="D164" s="72">
        <v>21.43</v>
      </c>
      <c r="E164" s="72">
        <v>8.93</v>
      </c>
      <c r="F164" s="72">
        <v>0</v>
      </c>
      <c r="G164" s="114">
        <f t="shared" si="6"/>
        <v>21.43</v>
      </c>
      <c r="H164" s="114">
        <f t="shared" si="7"/>
        <v>8.93</v>
      </c>
      <c r="I164" s="114">
        <f t="shared" si="8"/>
        <v>0</v>
      </c>
    </row>
    <row r="165" spans="1:9">
      <c r="A165" s="80" t="s">
        <v>1277</v>
      </c>
      <c r="B165" s="71" t="s">
        <v>1290</v>
      </c>
      <c r="C165" s="73">
        <v>100</v>
      </c>
      <c r="D165" s="72">
        <v>23.21</v>
      </c>
      <c r="E165" s="72">
        <v>0.89</v>
      </c>
      <c r="F165" s="72">
        <v>0</v>
      </c>
      <c r="G165" s="114">
        <f t="shared" si="6"/>
        <v>23.21</v>
      </c>
      <c r="H165" s="114">
        <f t="shared" si="7"/>
        <v>0.89</v>
      </c>
      <c r="I165" s="114">
        <f t="shared" si="8"/>
        <v>0</v>
      </c>
    </row>
    <row r="166" spans="1:9">
      <c r="A166" s="80" t="s">
        <v>1277</v>
      </c>
      <c r="B166" s="71" t="s">
        <v>1291</v>
      </c>
      <c r="C166" s="73">
        <v>100</v>
      </c>
      <c r="D166" s="72">
        <v>23.21</v>
      </c>
      <c r="E166" s="72">
        <v>1.79</v>
      </c>
      <c r="F166" s="72">
        <v>0</v>
      </c>
      <c r="G166" s="114">
        <f t="shared" si="6"/>
        <v>23.21</v>
      </c>
      <c r="H166" s="114">
        <f t="shared" si="7"/>
        <v>1.79</v>
      </c>
      <c r="I166" s="114">
        <f t="shared" si="8"/>
        <v>0</v>
      </c>
    </row>
    <row r="167" spans="1:9">
      <c r="A167" s="80" t="s">
        <v>1277</v>
      </c>
      <c r="B167" s="71" t="s">
        <v>1292</v>
      </c>
      <c r="C167" s="73">
        <v>100</v>
      </c>
      <c r="D167" s="72">
        <v>29.88</v>
      </c>
      <c r="E167" s="72">
        <v>6.24</v>
      </c>
      <c r="F167" s="72">
        <v>0</v>
      </c>
      <c r="G167" s="114">
        <f t="shared" si="6"/>
        <v>29.880000000000003</v>
      </c>
      <c r="H167" s="114">
        <f t="shared" si="7"/>
        <v>6.24</v>
      </c>
      <c r="I167" s="114">
        <f t="shared" si="8"/>
        <v>0</v>
      </c>
    </row>
    <row r="168" spans="1:9">
      <c r="A168" s="80" t="s">
        <v>1277</v>
      </c>
      <c r="B168" s="71" t="s">
        <v>1293</v>
      </c>
      <c r="C168" s="73">
        <v>100</v>
      </c>
      <c r="D168" s="72">
        <v>21.43</v>
      </c>
      <c r="E168" s="72">
        <v>1.79</v>
      </c>
      <c r="F168" s="72">
        <v>0</v>
      </c>
      <c r="G168" s="114">
        <f t="shared" si="6"/>
        <v>21.43</v>
      </c>
      <c r="H168" s="114">
        <f t="shared" si="7"/>
        <v>1.79</v>
      </c>
      <c r="I168" s="114">
        <f t="shared" si="8"/>
        <v>0</v>
      </c>
    </row>
    <row r="169" spans="1:9">
      <c r="A169" s="80" t="s">
        <v>1294</v>
      </c>
      <c r="B169" s="71" t="s">
        <v>1295</v>
      </c>
      <c r="C169" s="73">
        <v>100</v>
      </c>
      <c r="D169" s="72">
        <v>0.22</v>
      </c>
      <c r="E169" s="72">
        <v>0.36</v>
      </c>
      <c r="F169" s="72">
        <v>15.28</v>
      </c>
      <c r="G169" s="114">
        <f t="shared" si="6"/>
        <v>0.22</v>
      </c>
      <c r="H169" s="114">
        <f t="shared" si="7"/>
        <v>0.36</v>
      </c>
      <c r="I169" s="114">
        <f t="shared" si="8"/>
        <v>15.28</v>
      </c>
    </row>
    <row r="170" spans="1:9">
      <c r="A170" s="80" t="s">
        <v>1294</v>
      </c>
      <c r="B170" s="71" t="s">
        <v>1296</v>
      </c>
      <c r="C170" s="73">
        <v>100</v>
      </c>
      <c r="D170" s="72">
        <v>0.16</v>
      </c>
      <c r="E170" s="72">
        <v>0.31</v>
      </c>
      <c r="F170" s="72">
        <v>14.84</v>
      </c>
      <c r="G170" s="114">
        <f t="shared" si="6"/>
        <v>0.16</v>
      </c>
      <c r="H170" s="114">
        <f t="shared" si="7"/>
        <v>0.31</v>
      </c>
      <c r="I170" s="114">
        <f t="shared" si="8"/>
        <v>14.84</v>
      </c>
    </row>
    <row r="171" spans="1:9">
      <c r="A171" s="80" t="s">
        <v>1294</v>
      </c>
      <c r="B171" s="71" t="s">
        <v>1297</v>
      </c>
      <c r="C171" s="73">
        <v>100</v>
      </c>
      <c r="D171" s="72">
        <v>0.08</v>
      </c>
      <c r="E171" s="72">
        <v>0.12</v>
      </c>
      <c r="F171" s="72">
        <v>11.69</v>
      </c>
      <c r="G171" s="114">
        <f t="shared" si="6"/>
        <v>0.08</v>
      </c>
      <c r="H171" s="114">
        <f t="shared" si="7"/>
        <v>0.12</v>
      </c>
      <c r="I171" s="114">
        <f t="shared" si="8"/>
        <v>11.69</v>
      </c>
    </row>
    <row r="172" spans="1:9">
      <c r="A172" s="80" t="s">
        <v>1294</v>
      </c>
      <c r="B172" s="71" t="s">
        <v>1298</v>
      </c>
      <c r="C172" s="73">
        <v>100</v>
      </c>
      <c r="D172" s="72">
        <v>0.16</v>
      </c>
      <c r="E172" s="72">
        <v>0.08</v>
      </c>
      <c r="F172" s="72">
        <v>11.31</v>
      </c>
      <c r="G172" s="114">
        <f t="shared" si="6"/>
        <v>0.16</v>
      </c>
      <c r="H172" s="114">
        <f t="shared" si="7"/>
        <v>0.08</v>
      </c>
      <c r="I172" s="114">
        <f t="shared" si="8"/>
        <v>11.31</v>
      </c>
    </row>
    <row r="173" spans="1:9">
      <c r="A173" s="80" t="s">
        <v>1294</v>
      </c>
      <c r="B173" s="71" t="s">
        <v>1299</v>
      </c>
      <c r="C173" s="73">
        <v>100</v>
      </c>
      <c r="D173" s="72">
        <v>1.42</v>
      </c>
      <c r="E173" s="72">
        <v>0.38</v>
      </c>
      <c r="F173" s="72">
        <v>11.13</v>
      </c>
      <c r="G173" s="114">
        <f t="shared" si="6"/>
        <v>1.42</v>
      </c>
      <c r="H173" s="114">
        <f t="shared" si="7"/>
        <v>0.38</v>
      </c>
      <c r="I173" s="114">
        <f t="shared" si="8"/>
        <v>11.13</v>
      </c>
    </row>
    <row r="174" spans="1:9">
      <c r="A174" s="80" t="s">
        <v>1294</v>
      </c>
      <c r="B174" s="71" t="s">
        <v>1300</v>
      </c>
      <c r="C174" s="73">
        <v>100</v>
      </c>
      <c r="D174" s="72">
        <v>1.05</v>
      </c>
      <c r="E174" s="72">
        <v>0.53</v>
      </c>
      <c r="F174" s="72">
        <v>23.42</v>
      </c>
      <c r="G174" s="114">
        <f t="shared" si="6"/>
        <v>1.05</v>
      </c>
      <c r="H174" s="114">
        <f t="shared" si="7"/>
        <v>0.53</v>
      </c>
      <c r="I174" s="114">
        <f t="shared" si="8"/>
        <v>23.42</v>
      </c>
    </row>
    <row r="175" spans="1:9">
      <c r="A175" s="80" t="s">
        <v>1294</v>
      </c>
      <c r="B175" s="71" t="s">
        <v>1301</v>
      </c>
      <c r="C175" s="73">
        <v>100</v>
      </c>
      <c r="D175" s="72">
        <v>0.69</v>
      </c>
      <c r="E175" s="72">
        <v>0.41</v>
      </c>
      <c r="F175" s="72">
        <v>14.14</v>
      </c>
      <c r="G175" s="114">
        <f t="shared" si="6"/>
        <v>0.69</v>
      </c>
      <c r="H175" s="114">
        <f t="shared" si="7"/>
        <v>0.40999999999999992</v>
      </c>
      <c r="I175" s="114">
        <f t="shared" si="8"/>
        <v>14.14</v>
      </c>
    </row>
    <row r="176" spans="1:9">
      <c r="A176" s="80" t="s">
        <v>1294</v>
      </c>
      <c r="B176" s="71" t="s">
        <v>1302</v>
      </c>
      <c r="C176" s="73">
        <v>100</v>
      </c>
      <c r="D176" s="72">
        <v>0.88</v>
      </c>
      <c r="E176" s="72">
        <v>0.25</v>
      </c>
      <c r="F176" s="72">
        <v>8.3800000000000008</v>
      </c>
      <c r="G176" s="114">
        <f t="shared" si="6"/>
        <v>0.88</v>
      </c>
      <c r="H176" s="114">
        <f t="shared" si="7"/>
        <v>0.25</v>
      </c>
      <c r="I176" s="114">
        <f t="shared" si="8"/>
        <v>8.3800000000000008</v>
      </c>
    </row>
    <row r="177" spans="1:9">
      <c r="A177" s="80" t="s">
        <v>1294</v>
      </c>
      <c r="B177" s="71" t="s">
        <v>1303</v>
      </c>
      <c r="C177" s="73">
        <v>100</v>
      </c>
      <c r="D177" s="72">
        <v>1.18</v>
      </c>
      <c r="E177" s="72">
        <v>1.03</v>
      </c>
      <c r="F177" s="72">
        <v>16.62</v>
      </c>
      <c r="G177" s="114">
        <f t="shared" si="6"/>
        <v>1.18</v>
      </c>
      <c r="H177" s="114">
        <f t="shared" si="7"/>
        <v>1.03</v>
      </c>
      <c r="I177" s="114">
        <f t="shared" si="8"/>
        <v>16.62</v>
      </c>
    </row>
    <row r="178" spans="1:9">
      <c r="A178" s="80" t="s">
        <v>1294</v>
      </c>
      <c r="B178" s="71" t="s">
        <v>1304</v>
      </c>
      <c r="C178" s="73">
        <v>100</v>
      </c>
      <c r="D178" s="72">
        <v>0.41</v>
      </c>
      <c r="E178" s="72">
        <v>0.08</v>
      </c>
      <c r="F178" s="72">
        <v>8.52</v>
      </c>
      <c r="G178" s="114">
        <f t="shared" si="6"/>
        <v>0.40999999999999992</v>
      </c>
      <c r="H178" s="114">
        <f t="shared" si="7"/>
        <v>0.08</v>
      </c>
      <c r="I178" s="114">
        <f t="shared" si="8"/>
        <v>8.52</v>
      </c>
    </row>
    <row r="179" spans="1:9">
      <c r="A179" s="80" t="s">
        <v>1294</v>
      </c>
      <c r="B179" s="71" t="s">
        <v>1305</v>
      </c>
      <c r="C179" s="73">
        <v>100</v>
      </c>
      <c r="D179" s="72">
        <v>0.65</v>
      </c>
      <c r="E179" s="72">
        <v>0.33</v>
      </c>
      <c r="F179" s="72">
        <v>17.170000000000002</v>
      </c>
      <c r="G179" s="114">
        <f t="shared" si="6"/>
        <v>0.65</v>
      </c>
      <c r="H179" s="114">
        <f t="shared" si="7"/>
        <v>0.33</v>
      </c>
      <c r="I179" s="114">
        <f t="shared" si="8"/>
        <v>17.170000000000002</v>
      </c>
    </row>
    <row r="180" spans="1:9">
      <c r="A180" s="80" t="s">
        <v>1294</v>
      </c>
      <c r="B180" s="71" t="s">
        <v>1306</v>
      </c>
      <c r="C180" s="73">
        <v>100</v>
      </c>
      <c r="D180" s="72">
        <v>0.69</v>
      </c>
      <c r="E180" s="72">
        <v>0.56000000000000005</v>
      </c>
      <c r="F180" s="72">
        <v>17.75</v>
      </c>
      <c r="G180" s="114">
        <f t="shared" si="6"/>
        <v>0.69</v>
      </c>
      <c r="H180" s="114">
        <f t="shared" si="7"/>
        <v>0.56000000000000005</v>
      </c>
      <c r="I180" s="114">
        <f t="shared" si="8"/>
        <v>17.75</v>
      </c>
    </row>
    <row r="181" spans="1:9">
      <c r="A181" s="80" t="s">
        <v>1294</v>
      </c>
      <c r="B181" s="71" t="s">
        <v>1307</v>
      </c>
      <c r="C181" s="73">
        <v>100</v>
      </c>
      <c r="D181" s="72">
        <v>0.56999999999999995</v>
      </c>
      <c r="E181" s="72">
        <v>0.08</v>
      </c>
      <c r="F181" s="72">
        <v>7.72</v>
      </c>
      <c r="G181" s="114">
        <f t="shared" si="6"/>
        <v>0.56999999999999995</v>
      </c>
      <c r="H181" s="114">
        <f t="shared" si="7"/>
        <v>0.08</v>
      </c>
      <c r="I181" s="114">
        <f t="shared" si="8"/>
        <v>7.7199999999999989</v>
      </c>
    </row>
    <row r="182" spans="1:9">
      <c r="A182" s="80" t="s">
        <v>1294</v>
      </c>
      <c r="B182" s="71" t="s">
        <v>1308</v>
      </c>
      <c r="C182" s="73">
        <v>100</v>
      </c>
      <c r="D182" s="72">
        <v>0.47</v>
      </c>
      <c r="E182" s="72">
        <v>0.12</v>
      </c>
      <c r="F182" s="72">
        <v>9.18</v>
      </c>
      <c r="G182" s="114">
        <f t="shared" si="6"/>
        <v>0.46999999999999992</v>
      </c>
      <c r="H182" s="114">
        <f t="shared" si="7"/>
        <v>0.12</v>
      </c>
      <c r="I182" s="114">
        <f t="shared" si="8"/>
        <v>9.18</v>
      </c>
    </row>
    <row r="183" spans="1:9">
      <c r="A183" s="80" t="s">
        <v>1294</v>
      </c>
      <c r="B183" s="71" t="s">
        <v>1309</v>
      </c>
      <c r="C183" s="73">
        <v>100</v>
      </c>
      <c r="D183" s="72">
        <v>1.03</v>
      </c>
      <c r="E183" s="72">
        <v>0.34</v>
      </c>
      <c r="F183" s="72">
        <v>9.31</v>
      </c>
      <c r="G183" s="114">
        <f t="shared" si="6"/>
        <v>1.03</v>
      </c>
      <c r="H183" s="114">
        <f t="shared" si="7"/>
        <v>0.34</v>
      </c>
      <c r="I183" s="114">
        <f t="shared" si="8"/>
        <v>9.31</v>
      </c>
    </row>
    <row r="184" spans="1:9">
      <c r="A184" s="80" t="s">
        <v>1294</v>
      </c>
      <c r="B184" s="75" t="s">
        <v>1310</v>
      </c>
      <c r="C184" s="73">
        <v>100</v>
      </c>
      <c r="D184" s="72">
        <v>1.67</v>
      </c>
      <c r="E184" s="72">
        <v>0</v>
      </c>
      <c r="F184" s="72">
        <v>16.670000000000002</v>
      </c>
      <c r="G184" s="114">
        <f t="shared" si="6"/>
        <v>1.67</v>
      </c>
      <c r="H184" s="114">
        <f t="shared" si="7"/>
        <v>0</v>
      </c>
      <c r="I184" s="114">
        <f t="shared" si="8"/>
        <v>16.670000000000002</v>
      </c>
    </row>
    <row r="185" spans="1:9">
      <c r="A185" s="80" t="s">
        <v>1294</v>
      </c>
      <c r="B185" s="75" t="s">
        <v>1311</v>
      </c>
      <c r="C185" s="73">
        <v>100</v>
      </c>
      <c r="D185" s="72">
        <v>0.53</v>
      </c>
      <c r="E185" s="72">
        <v>0.28999999999999998</v>
      </c>
      <c r="F185" s="72">
        <v>17</v>
      </c>
      <c r="G185" s="114">
        <f t="shared" si="6"/>
        <v>0.53</v>
      </c>
      <c r="H185" s="114">
        <f t="shared" si="7"/>
        <v>0.28999999999999998</v>
      </c>
      <c r="I185" s="114">
        <f t="shared" si="8"/>
        <v>17</v>
      </c>
    </row>
    <row r="186" spans="1:9">
      <c r="A186" s="80" t="s">
        <v>1294</v>
      </c>
      <c r="B186" s="74" t="s">
        <v>1312</v>
      </c>
      <c r="C186" s="73">
        <v>100</v>
      </c>
      <c r="D186" s="72">
        <v>0.96</v>
      </c>
      <c r="E186" s="72">
        <v>0.44</v>
      </c>
      <c r="F186" s="72">
        <v>11.76</v>
      </c>
      <c r="G186" s="114">
        <f t="shared" si="6"/>
        <v>0.96</v>
      </c>
      <c r="H186" s="114">
        <f t="shared" si="7"/>
        <v>0.44</v>
      </c>
      <c r="I186" s="114">
        <f t="shared" si="8"/>
        <v>11.76</v>
      </c>
    </row>
    <row r="187" spans="1:9">
      <c r="A187" s="80" t="s">
        <v>1294</v>
      </c>
      <c r="B187" s="74" t="s">
        <v>1313</v>
      </c>
      <c r="C187" s="73">
        <v>100</v>
      </c>
      <c r="D187" s="72">
        <v>0.69</v>
      </c>
      <c r="E187" s="72">
        <v>0.2</v>
      </c>
      <c r="F187" s="72">
        <v>10.4</v>
      </c>
      <c r="G187" s="114">
        <f t="shared" si="6"/>
        <v>0.69</v>
      </c>
      <c r="H187" s="114">
        <f t="shared" si="7"/>
        <v>0.2</v>
      </c>
      <c r="I187" s="114">
        <f t="shared" si="8"/>
        <v>10.4</v>
      </c>
    </row>
    <row r="188" spans="1:9">
      <c r="A188" s="80" t="s">
        <v>1294</v>
      </c>
      <c r="B188" s="74" t="s">
        <v>1314</v>
      </c>
      <c r="C188" s="73">
        <v>100</v>
      </c>
      <c r="D188" s="72">
        <v>0.6</v>
      </c>
      <c r="E188" s="72">
        <v>0.16</v>
      </c>
      <c r="F188" s="72">
        <v>9.84</v>
      </c>
      <c r="G188" s="114">
        <f t="shared" si="6"/>
        <v>0.6</v>
      </c>
      <c r="H188" s="114">
        <f t="shared" si="7"/>
        <v>0.16</v>
      </c>
      <c r="I188" s="114">
        <f t="shared" si="8"/>
        <v>9.84</v>
      </c>
    </row>
    <row r="189" spans="1:9">
      <c r="A189" s="80" t="s">
        <v>1294</v>
      </c>
      <c r="B189" s="74" t="s">
        <v>1315</v>
      </c>
      <c r="C189" s="73">
        <v>100</v>
      </c>
      <c r="D189" s="72">
        <v>0.68</v>
      </c>
      <c r="E189" s="72">
        <v>0.04</v>
      </c>
      <c r="F189" s="72">
        <v>10.76</v>
      </c>
      <c r="G189" s="114">
        <f t="shared" si="6"/>
        <v>0.68</v>
      </c>
      <c r="H189" s="114">
        <f t="shared" si="7"/>
        <v>0.04</v>
      </c>
      <c r="I189" s="114">
        <f t="shared" si="8"/>
        <v>10.76</v>
      </c>
    </row>
    <row r="190" spans="1:9">
      <c r="A190" s="80" t="s">
        <v>1294</v>
      </c>
      <c r="B190" s="74" t="s">
        <v>1316</v>
      </c>
      <c r="C190" s="73">
        <v>100</v>
      </c>
      <c r="D190" s="72">
        <v>1</v>
      </c>
      <c r="E190" s="72">
        <v>7.0000000000000007E-2</v>
      </c>
      <c r="F190" s="72">
        <v>11.64</v>
      </c>
      <c r="G190" s="114">
        <f t="shared" si="6"/>
        <v>1</v>
      </c>
      <c r="H190" s="114">
        <f t="shared" si="7"/>
        <v>7.0000000000000007E-2</v>
      </c>
      <c r="I190" s="114">
        <f t="shared" si="8"/>
        <v>11.64</v>
      </c>
    </row>
    <row r="191" spans="1:9">
      <c r="A191" s="80" t="s">
        <v>1294</v>
      </c>
      <c r="B191" s="71" t="s">
        <v>1317</v>
      </c>
      <c r="C191" s="73">
        <v>100</v>
      </c>
      <c r="D191" s="72">
        <v>0.69</v>
      </c>
      <c r="E191" s="72">
        <v>0.11</v>
      </c>
      <c r="F191" s="72">
        <v>11.15</v>
      </c>
      <c r="G191" s="114">
        <f t="shared" si="6"/>
        <v>0.69</v>
      </c>
      <c r="H191" s="114">
        <f t="shared" si="7"/>
        <v>0.11</v>
      </c>
      <c r="I191" s="114">
        <f t="shared" si="8"/>
        <v>11.15</v>
      </c>
    </row>
    <row r="192" spans="1:9">
      <c r="A192" s="80" t="s">
        <v>1294</v>
      </c>
      <c r="B192" s="71" t="s">
        <v>1318</v>
      </c>
      <c r="C192" s="73">
        <v>100</v>
      </c>
      <c r="D192" s="72">
        <v>0.42</v>
      </c>
      <c r="E192" s="72">
        <v>0.42</v>
      </c>
      <c r="F192" s="72">
        <v>15.12</v>
      </c>
      <c r="G192" s="114">
        <f t="shared" si="6"/>
        <v>0.42</v>
      </c>
      <c r="H192" s="114">
        <f t="shared" si="7"/>
        <v>0.42</v>
      </c>
      <c r="I192" s="114">
        <f t="shared" si="8"/>
        <v>15.120000000000001</v>
      </c>
    </row>
    <row r="193" spans="1:9">
      <c r="A193" s="80" t="s">
        <v>1294</v>
      </c>
      <c r="B193" s="71" t="s">
        <v>1319</v>
      </c>
      <c r="C193" s="73">
        <v>100</v>
      </c>
      <c r="D193" s="72">
        <v>0.39</v>
      </c>
      <c r="E193" s="72">
        <v>0.45</v>
      </c>
      <c r="F193" s="72">
        <v>12.39</v>
      </c>
      <c r="G193" s="114">
        <f t="shared" si="6"/>
        <v>0.39</v>
      </c>
      <c r="H193" s="114">
        <f t="shared" si="7"/>
        <v>0.45000000000000007</v>
      </c>
      <c r="I193" s="114">
        <f t="shared" si="8"/>
        <v>12.39</v>
      </c>
    </row>
    <row r="194" spans="1:9">
      <c r="A194" s="80" t="s">
        <v>1294</v>
      </c>
      <c r="B194" s="71" t="s">
        <v>1320</v>
      </c>
      <c r="C194" s="73">
        <v>100</v>
      </c>
      <c r="D194" s="72">
        <v>0.76</v>
      </c>
      <c r="E194" s="72">
        <v>0.61</v>
      </c>
      <c r="F194" s="72">
        <v>13.03</v>
      </c>
      <c r="G194" s="114">
        <f t="shared" si="6"/>
        <v>0.76</v>
      </c>
      <c r="H194" s="114">
        <f t="shared" si="7"/>
        <v>0.61</v>
      </c>
      <c r="I194" s="114">
        <f t="shared" si="8"/>
        <v>13.03</v>
      </c>
    </row>
    <row r="195" spans="1:9">
      <c r="A195" s="80" t="s">
        <v>1294</v>
      </c>
      <c r="B195" s="71" t="s">
        <v>1321</v>
      </c>
      <c r="C195" s="73">
        <v>100</v>
      </c>
      <c r="D195" s="72">
        <v>1.07</v>
      </c>
      <c r="E195" s="72">
        <v>0.25</v>
      </c>
      <c r="F195" s="72">
        <v>8.11</v>
      </c>
      <c r="G195" s="114">
        <f t="shared" si="6"/>
        <v>1.07</v>
      </c>
      <c r="H195" s="114">
        <f t="shared" si="7"/>
        <v>0.25</v>
      </c>
      <c r="I195" s="114">
        <f t="shared" si="8"/>
        <v>8.11</v>
      </c>
    </row>
    <row r="196" spans="1:9">
      <c r="A196" s="80" t="s">
        <v>1294</v>
      </c>
      <c r="B196" s="71" t="s">
        <v>1322</v>
      </c>
      <c r="C196" s="73">
        <v>100</v>
      </c>
      <c r="D196" s="72">
        <v>0.89</v>
      </c>
      <c r="E196" s="72">
        <v>0.56999999999999995</v>
      </c>
      <c r="F196" s="72">
        <v>11.54</v>
      </c>
      <c r="G196" s="114">
        <f t="shared" ref="G196:G259" si="9">D196/C196*100</f>
        <v>0.89</v>
      </c>
      <c r="H196" s="114">
        <f t="shared" ref="H196:H259" si="10">E196/C196*100</f>
        <v>0.56999999999999995</v>
      </c>
      <c r="I196" s="114">
        <f t="shared" ref="I196:I259" si="11">F196/C196*100</f>
        <v>11.54</v>
      </c>
    </row>
    <row r="197" spans="1:9">
      <c r="A197" s="80" t="s">
        <v>1294</v>
      </c>
      <c r="B197" s="71" t="s">
        <v>1323</v>
      </c>
      <c r="C197" s="73">
        <v>100</v>
      </c>
      <c r="D197" s="72">
        <v>0.6</v>
      </c>
      <c r="E197" s="72">
        <v>0.4</v>
      </c>
      <c r="F197" s="72">
        <v>7.05</v>
      </c>
      <c r="G197" s="114">
        <f t="shared" si="9"/>
        <v>0.6</v>
      </c>
      <c r="H197" s="114">
        <f t="shared" si="10"/>
        <v>0.4</v>
      </c>
      <c r="I197" s="114">
        <f t="shared" si="11"/>
        <v>7.0499999999999989</v>
      </c>
    </row>
    <row r="198" spans="1:9">
      <c r="A198" s="80" t="s">
        <v>1294</v>
      </c>
      <c r="B198" s="71" t="s">
        <v>1324</v>
      </c>
      <c r="C198" s="73">
        <v>100</v>
      </c>
      <c r="D198" s="72">
        <v>0.6</v>
      </c>
      <c r="E198" s="72">
        <v>0.24</v>
      </c>
      <c r="F198" s="72">
        <v>11.19</v>
      </c>
      <c r="G198" s="114">
        <f t="shared" si="9"/>
        <v>0.6</v>
      </c>
      <c r="H198" s="114">
        <f t="shared" si="10"/>
        <v>0.24</v>
      </c>
      <c r="I198" s="114">
        <f t="shared" si="11"/>
        <v>11.19</v>
      </c>
    </row>
    <row r="199" spans="1:9">
      <c r="A199" s="80" t="s">
        <v>1294</v>
      </c>
      <c r="B199" s="71" t="s">
        <v>1325</v>
      </c>
      <c r="C199" s="73">
        <v>100</v>
      </c>
      <c r="D199" s="72">
        <v>0.63</v>
      </c>
      <c r="E199" s="72">
        <v>0.44</v>
      </c>
      <c r="F199" s="72">
        <v>7.19</v>
      </c>
      <c r="G199" s="114">
        <f t="shared" si="9"/>
        <v>0.63</v>
      </c>
      <c r="H199" s="114">
        <f t="shared" si="10"/>
        <v>0.44</v>
      </c>
      <c r="I199" s="114">
        <f t="shared" si="11"/>
        <v>7.19</v>
      </c>
    </row>
    <row r="200" spans="1:9">
      <c r="A200" s="80" t="s">
        <v>1326</v>
      </c>
      <c r="B200" s="71" t="s">
        <v>1327</v>
      </c>
      <c r="C200" s="73">
        <v>100</v>
      </c>
      <c r="D200" s="72">
        <v>14.29</v>
      </c>
      <c r="E200" s="72">
        <v>28.57</v>
      </c>
      <c r="F200" s="72">
        <v>57.14</v>
      </c>
      <c r="G200" s="114">
        <f t="shared" si="9"/>
        <v>14.29</v>
      </c>
      <c r="H200" s="114">
        <f t="shared" si="10"/>
        <v>28.57</v>
      </c>
      <c r="I200" s="114">
        <f t="shared" si="11"/>
        <v>57.14</v>
      </c>
    </row>
    <row r="201" spans="1:9">
      <c r="A201" s="80" t="s">
        <v>1326</v>
      </c>
      <c r="B201" s="71" t="s">
        <v>1328</v>
      </c>
      <c r="C201" s="73">
        <v>100</v>
      </c>
      <c r="D201" s="72">
        <v>7.33</v>
      </c>
      <c r="E201" s="72">
        <v>12</v>
      </c>
      <c r="F201" s="72">
        <v>71.349999999999994</v>
      </c>
      <c r="G201" s="114">
        <f t="shared" si="9"/>
        <v>7.33</v>
      </c>
      <c r="H201" s="114">
        <f t="shared" si="10"/>
        <v>12</v>
      </c>
      <c r="I201" s="114">
        <f t="shared" si="11"/>
        <v>71.349999999999994</v>
      </c>
    </row>
    <row r="202" spans="1:9">
      <c r="A202" s="80" t="s">
        <v>1326</v>
      </c>
      <c r="B202" s="71" t="s">
        <v>1329</v>
      </c>
      <c r="C202" s="73">
        <v>100</v>
      </c>
      <c r="D202" s="72">
        <v>6.25</v>
      </c>
      <c r="E202" s="72">
        <v>18.75</v>
      </c>
      <c r="F202" s="72">
        <v>68.75</v>
      </c>
      <c r="G202" s="114">
        <f t="shared" si="9"/>
        <v>6.25</v>
      </c>
      <c r="H202" s="114">
        <f t="shared" si="10"/>
        <v>18.75</v>
      </c>
      <c r="I202" s="114">
        <f t="shared" si="11"/>
        <v>68.75</v>
      </c>
    </row>
    <row r="203" spans="1:9">
      <c r="A203" s="80" t="s">
        <v>1326</v>
      </c>
      <c r="B203" s="71" t="s">
        <v>1330</v>
      </c>
      <c r="C203" s="73">
        <v>100</v>
      </c>
      <c r="D203" s="72">
        <v>7.14</v>
      </c>
      <c r="E203" s="72">
        <v>7.14</v>
      </c>
      <c r="F203" s="72">
        <v>78.569999999999993</v>
      </c>
      <c r="G203" s="114">
        <f t="shared" si="9"/>
        <v>7.1399999999999988</v>
      </c>
      <c r="H203" s="114">
        <f t="shared" si="10"/>
        <v>7.1399999999999988</v>
      </c>
      <c r="I203" s="114">
        <f t="shared" si="11"/>
        <v>78.569999999999993</v>
      </c>
    </row>
    <row r="204" spans="1:9">
      <c r="A204" s="80" t="s">
        <v>1326</v>
      </c>
      <c r="B204" s="71" t="s">
        <v>1331</v>
      </c>
      <c r="C204" s="73">
        <v>100</v>
      </c>
      <c r="D204" s="72">
        <v>7.14</v>
      </c>
      <c r="E204" s="72">
        <v>14.29</v>
      </c>
      <c r="F204" s="72">
        <v>71.430000000000007</v>
      </c>
      <c r="G204" s="114">
        <f t="shared" si="9"/>
        <v>7.1399999999999988</v>
      </c>
      <c r="H204" s="114">
        <f t="shared" si="10"/>
        <v>14.29</v>
      </c>
      <c r="I204" s="114">
        <f t="shared" si="11"/>
        <v>71.430000000000007</v>
      </c>
    </row>
    <row r="205" spans="1:9">
      <c r="A205" s="80" t="s">
        <v>1326</v>
      </c>
      <c r="B205" s="71" t="s">
        <v>1332</v>
      </c>
      <c r="C205" s="73">
        <v>100</v>
      </c>
      <c r="D205" s="72">
        <v>5</v>
      </c>
      <c r="E205" s="72">
        <v>12.5</v>
      </c>
      <c r="F205" s="72">
        <v>22.5</v>
      </c>
      <c r="G205" s="114">
        <f t="shared" si="9"/>
        <v>5</v>
      </c>
      <c r="H205" s="114">
        <f t="shared" si="10"/>
        <v>12.5</v>
      </c>
      <c r="I205" s="114">
        <f t="shared" si="11"/>
        <v>22.5</v>
      </c>
    </row>
    <row r="206" spans="1:9">
      <c r="A206" s="80" t="s">
        <v>1326</v>
      </c>
      <c r="B206" s="71" t="s">
        <v>1333</v>
      </c>
      <c r="C206" s="73">
        <v>100</v>
      </c>
      <c r="D206" s="72">
        <v>12.142857142857142</v>
      </c>
      <c r="E206" s="72">
        <v>4.2857142857142856</v>
      </c>
      <c r="F206" s="72">
        <v>78.928571428571431</v>
      </c>
      <c r="G206" s="114">
        <f t="shared" si="9"/>
        <v>12.142857142857142</v>
      </c>
      <c r="H206" s="114">
        <f t="shared" si="10"/>
        <v>4.2857142857142856</v>
      </c>
      <c r="I206" s="114">
        <f t="shared" si="11"/>
        <v>78.928571428571431</v>
      </c>
    </row>
    <row r="207" spans="1:9">
      <c r="A207" s="80" t="s">
        <v>1326</v>
      </c>
      <c r="B207" s="71" t="s">
        <v>1334</v>
      </c>
      <c r="C207" s="73">
        <v>100</v>
      </c>
      <c r="D207" s="72">
        <v>7.1428571428571423</v>
      </c>
      <c r="E207" s="72">
        <v>42.857142857142854</v>
      </c>
      <c r="F207" s="72">
        <v>42.857142857142854</v>
      </c>
      <c r="G207" s="114">
        <f t="shared" si="9"/>
        <v>7.1428571428571423</v>
      </c>
      <c r="H207" s="114">
        <f t="shared" si="10"/>
        <v>42.857142857142854</v>
      </c>
      <c r="I207" s="114">
        <f t="shared" si="11"/>
        <v>42.857142857142854</v>
      </c>
    </row>
    <row r="208" spans="1:9">
      <c r="A208" s="80" t="s">
        <v>1326</v>
      </c>
      <c r="B208" s="71" t="s">
        <v>1335</v>
      </c>
      <c r="C208" s="73">
        <v>100</v>
      </c>
      <c r="D208" s="72">
        <v>7.8571428571428585</v>
      </c>
      <c r="E208" s="72">
        <v>28.571428571428569</v>
      </c>
      <c r="F208" s="72">
        <v>58.571428571428562</v>
      </c>
      <c r="G208" s="114">
        <f t="shared" si="9"/>
        <v>7.8571428571428585</v>
      </c>
      <c r="H208" s="114">
        <f t="shared" si="10"/>
        <v>28.571428571428569</v>
      </c>
      <c r="I208" s="114">
        <f t="shared" si="11"/>
        <v>58.571428571428562</v>
      </c>
    </row>
    <row r="209" spans="1:9">
      <c r="A209" s="80" t="s">
        <v>1326</v>
      </c>
      <c r="B209" s="71" t="s">
        <v>1336</v>
      </c>
      <c r="C209" s="73">
        <v>100</v>
      </c>
      <c r="D209" s="72">
        <v>7.14</v>
      </c>
      <c r="E209" s="72">
        <v>28.57</v>
      </c>
      <c r="F209" s="72">
        <v>64.290000000000006</v>
      </c>
      <c r="G209" s="114">
        <f t="shared" si="9"/>
        <v>7.1399999999999988</v>
      </c>
      <c r="H209" s="114">
        <f t="shared" si="10"/>
        <v>28.57</v>
      </c>
      <c r="I209" s="114">
        <f t="shared" si="11"/>
        <v>64.290000000000006</v>
      </c>
    </row>
    <row r="210" spans="1:9">
      <c r="A210" s="80" t="s">
        <v>1326</v>
      </c>
      <c r="B210" s="71" t="s">
        <v>1337</v>
      </c>
      <c r="C210" s="73">
        <v>100</v>
      </c>
      <c r="D210" s="72">
        <v>10</v>
      </c>
      <c r="E210" s="72">
        <v>10</v>
      </c>
      <c r="F210" s="72">
        <v>73.33</v>
      </c>
      <c r="G210" s="114">
        <f t="shared" si="9"/>
        <v>10</v>
      </c>
      <c r="H210" s="114">
        <f t="shared" si="10"/>
        <v>10</v>
      </c>
      <c r="I210" s="114">
        <f t="shared" si="11"/>
        <v>73.33</v>
      </c>
    </row>
    <row r="211" spans="1:9">
      <c r="A211" s="80" t="s">
        <v>1326</v>
      </c>
      <c r="B211" s="71" t="s">
        <v>1338</v>
      </c>
      <c r="C211" s="73">
        <v>100</v>
      </c>
      <c r="D211" s="72">
        <v>7.14</v>
      </c>
      <c r="E211" s="72">
        <v>14.29</v>
      </c>
      <c r="F211" s="72">
        <v>71.430000000000007</v>
      </c>
      <c r="G211" s="114">
        <f t="shared" si="9"/>
        <v>7.1399999999999988</v>
      </c>
      <c r="H211" s="114">
        <f t="shared" si="10"/>
        <v>14.29</v>
      </c>
      <c r="I211" s="114">
        <f t="shared" si="11"/>
        <v>71.430000000000007</v>
      </c>
    </row>
    <row r="212" spans="1:9">
      <c r="A212" s="80" t="s">
        <v>1326</v>
      </c>
      <c r="B212" s="71" t="s">
        <v>1339</v>
      </c>
      <c r="C212" s="73">
        <v>100</v>
      </c>
      <c r="D212" s="72">
        <v>4.7857142857142856</v>
      </c>
      <c r="E212" s="72">
        <v>0.64285714285714279</v>
      </c>
      <c r="F212" s="72">
        <v>28.357142857142858</v>
      </c>
      <c r="G212" s="114">
        <f t="shared" si="9"/>
        <v>4.7857142857142856</v>
      </c>
      <c r="H212" s="114">
        <f t="shared" si="10"/>
        <v>0.64285714285714279</v>
      </c>
      <c r="I212" s="114">
        <f t="shared" si="11"/>
        <v>28.357142857142858</v>
      </c>
    </row>
    <row r="213" spans="1:9" s="34" customFormat="1">
      <c r="A213" s="80" t="s">
        <v>1326</v>
      </c>
      <c r="B213" s="74" t="s">
        <v>1340</v>
      </c>
      <c r="C213" s="73">
        <v>100</v>
      </c>
      <c r="D213" s="72">
        <v>5.3571428571428568</v>
      </c>
      <c r="E213" s="72">
        <v>0.5714285714285714</v>
      </c>
      <c r="F213" s="72">
        <v>26.571428571428573</v>
      </c>
      <c r="G213" s="114">
        <f t="shared" si="9"/>
        <v>5.3571428571428568</v>
      </c>
      <c r="H213" s="114">
        <f t="shared" si="10"/>
        <v>0.5714285714285714</v>
      </c>
      <c r="I213" s="114">
        <f t="shared" si="11"/>
        <v>26.571428571428573</v>
      </c>
    </row>
    <row r="214" spans="1:9">
      <c r="A214" s="80" t="s">
        <v>1326</v>
      </c>
      <c r="B214" s="71" t="s">
        <v>1341</v>
      </c>
      <c r="C214" s="73">
        <v>100</v>
      </c>
      <c r="D214" s="72">
        <v>7.14</v>
      </c>
      <c r="E214" s="72">
        <v>28.57</v>
      </c>
      <c r="F214" s="72">
        <v>64.290000000000006</v>
      </c>
      <c r="G214" s="114">
        <f t="shared" si="9"/>
        <v>7.1399999999999988</v>
      </c>
      <c r="H214" s="114">
        <f t="shared" si="10"/>
        <v>28.57</v>
      </c>
      <c r="I214" s="114">
        <f t="shared" si="11"/>
        <v>64.290000000000006</v>
      </c>
    </row>
    <row r="215" spans="1:9">
      <c r="A215" s="80" t="s">
        <v>1342</v>
      </c>
      <c r="B215" s="71" t="s">
        <v>1343</v>
      </c>
      <c r="C215" s="73">
        <v>100</v>
      </c>
      <c r="D215" s="72">
        <v>30.76</v>
      </c>
      <c r="E215" s="72">
        <v>46.15</v>
      </c>
      <c r="F215" s="72">
        <v>0</v>
      </c>
      <c r="G215" s="114">
        <f t="shared" si="9"/>
        <v>30.760000000000005</v>
      </c>
      <c r="H215" s="114">
        <f t="shared" si="10"/>
        <v>46.15</v>
      </c>
      <c r="I215" s="114">
        <f t="shared" si="11"/>
        <v>0</v>
      </c>
    </row>
    <row r="216" spans="1:9">
      <c r="A216" s="80" t="s">
        <v>1342</v>
      </c>
      <c r="B216" s="71" t="s">
        <v>1344</v>
      </c>
      <c r="C216" s="73">
        <v>100</v>
      </c>
      <c r="D216" s="72">
        <v>30.76</v>
      </c>
      <c r="E216" s="72">
        <v>46.15</v>
      </c>
      <c r="F216" s="72">
        <v>0</v>
      </c>
      <c r="G216" s="114">
        <f t="shared" si="9"/>
        <v>30.760000000000005</v>
      </c>
      <c r="H216" s="114">
        <f t="shared" si="10"/>
        <v>46.15</v>
      </c>
      <c r="I216" s="114">
        <f t="shared" si="11"/>
        <v>0</v>
      </c>
    </row>
    <row r="217" spans="1:9">
      <c r="A217" s="80" t="s">
        <v>1342</v>
      </c>
      <c r="B217" s="71" t="s">
        <v>1345</v>
      </c>
      <c r="C217" s="73">
        <v>100</v>
      </c>
      <c r="D217" s="72">
        <v>33.33</v>
      </c>
      <c r="E217" s="72">
        <v>50</v>
      </c>
      <c r="F217" s="72">
        <v>0</v>
      </c>
      <c r="G217" s="114">
        <f t="shared" si="9"/>
        <v>33.33</v>
      </c>
      <c r="H217" s="114">
        <f t="shared" si="10"/>
        <v>50</v>
      </c>
      <c r="I217" s="114">
        <f t="shared" si="11"/>
        <v>0</v>
      </c>
    </row>
    <row r="218" spans="1:9">
      <c r="A218" s="80" t="s">
        <v>1342</v>
      </c>
      <c r="B218" s="71" t="s">
        <v>1346</v>
      </c>
      <c r="C218" s="73">
        <v>100</v>
      </c>
      <c r="D218" s="72">
        <v>35.83</v>
      </c>
      <c r="E218" s="72">
        <v>45</v>
      </c>
      <c r="F218" s="72">
        <v>0</v>
      </c>
      <c r="G218" s="114">
        <f t="shared" si="9"/>
        <v>35.83</v>
      </c>
      <c r="H218" s="114">
        <f t="shared" si="10"/>
        <v>45</v>
      </c>
      <c r="I218" s="114">
        <f t="shared" si="11"/>
        <v>0</v>
      </c>
    </row>
    <row r="219" spans="1:9">
      <c r="A219" s="80" t="s">
        <v>1342</v>
      </c>
      <c r="B219" s="71" t="s">
        <v>1347</v>
      </c>
      <c r="C219" s="73">
        <v>100</v>
      </c>
      <c r="D219" s="72">
        <v>36.36</v>
      </c>
      <c r="E219" s="72">
        <v>54.55</v>
      </c>
      <c r="F219" s="72">
        <v>0</v>
      </c>
      <c r="G219" s="114">
        <f t="shared" si="9"/>
        <v>36.36</v>
      </c>
      <c r="H219" s="114">
        <f t="shared" si="10"/>
        <v>54.55</v>
      </c>
      <c r="I219" s="114">
        <f t="shared" si="11"/>
        <v>0</v>
      </c>
    </row>
    <row r="220" spans="1:9">
      <c r="A220" s="80" t="s">
        <v>1342</v>
      </c>
      <c r="B220" s="71" t="s">
        <v>1348</v>
      </c>
      <c r="C220" s="73">
        <v>100</v>
      </c>
      <c r="D220" s="72">
        <v>33.33</v>
      </c>
      <c r="E220" s="72">
        <v>53.33</v>
      </c>
      <c r="F220" s="72">
        <v>0</v>
      </c>
      <c r="G220" s="114">
        <f t="shared" si="9"/>
        <v>33.33</v>
      </c>
      <c r="H220" s="114">
        <f t="shared" si="10"/>
        <v>53.33</v>
      </c>
      <c r="I220" s="114">
        <f t="shared" si="11"/>
        <v>0</v>
      </c>
    </row>
    <row r="221" spans="1:9">
      <c r="A221" s="80" t="s">
        <v>1342</v>
      </c>
      <c r="B221" s="71" t="s">
        <v>1349</v>
      </c>
      <c r="C221" s="73">
        <v>100</v>
      </c>
      <c r="D221" s="72">
        <v>28.33</v>
      </c>
      <c r="E221" s="72">
        <v>51.66</v>
      </c>
      <c r="F221" s="72">
        <v>1.66</v>
      </c>
      <c r="G221" s="114">
        <f t="shared" si="9"/>
        <v>28.33</v>
      </c>
      <c r="H221" s="114">
        <f t="shared" si="10"/>
        <v>51.66</v>
      </c>
      <c r="I221" s="114">
        <f t="shared" si="11"/>
        <v>1.66</v>
      </c>
    </row>
    <row r="222" spans="1:9">
      <c r="A222" s="80" t="s">
        <v>1342</v>
      </c>
      <c r="B222" s="71" t="s">
        <v>1350</v>
      </c>
      <c r="C222" s="73">
        <v>100</v>
      </c>
      <c r="D222" s="72">
        <v>11.11</v>
      </c>
      <c r="E222" s="72">
        <v>29.33</v>
      </c>
      <c r="F222" s="72">
        <v>2.44</v>
      </c>
      <c r="G222" s="114">
        <f t="shared" si="9"/>
        <v>11.11</v>
      </c>
      <c r="H222" s="114">
        <f t="shared" si="10"/>
        <v>29.330000000000002</v>
      </c>
      <c r="I222" s="114">
        <f t="shared" si="11"/>
        <v>2.44</v>
      </c>
    </row>
    <row r="223" spans="1:9">
      <c r="A223" s="80" t="s">
        <v>1342</v>
      </c>
      <c r="B223" s="71" t="s">
        <v>1351</v>
      </c>
      <c r="C223" s="73">
        <v>100</v>
      </c>
      <c r="D223" s="72">
        <v>12.08</v>
      </c>
      <c r="E223" s="72">
        <v>29.17</v>
      </c>
      <c r="F223" s="72">
        <v>1.67</v>
      </c>
      <c r="G223" s="114">
        <f t="shared" si="9"/>
        <v>12.08</v>
      </c>
      <c r="H223" s="114">
        <f t="shared" si="10"/>
        <v>29.17</v>
      </c>
      <c r="I223" s="114">
        <f t="shared" si="11"/>
        <v>1.67</v>
      </c>
    </row>
    <row r="224" spans="1:9">
      <c r="A224" s="80" t="s">
        <v>1342</v>
      </c>
      <c r="B224" s="71" t="s">
        <v>1352</v>
      </c>
      <c r="C224" s="73">
        <v>100</v>
      </c>
      <c r="D224" s="72">
        <v>12.96</v>
      </c>
      <c r="E224" s="72">
        <v>27.78</v>
      </c>
      <c r="F224" s="72">
        <v>3.7</v>
      </c>
      <c r="G224" s="114">
        <f t="shared" si="9"/>
        <v>12.960000000000003</v>
      </c>
      <c r="H224" s="114">
        <f t="shared" si="10"/>
        <v>27.779999999999998</v>
      </c>
      <c r="I224" s="114">
        <f t="shared" si="11"/>
        <v>3.7000000000000006</v>
      </c>
    </row>
    <row r="225" spans="1:9">
      <c r="A225" s="80" t="s">
        <v>1342</v>
      </c>
      <c r="B225" s="71" t="s">
        <v>1353</v>
      </c>
      <c r="C225" s="73">
        <v>100</v>
      </c>
      <c r="D225" s="72">
        <v>13.3</v>
      </c>
      <c r="E225" s="72">
        <v>27.8</v>
      </c>
      <c r="F225" s="72">
        <v>2.2000000000000002</v>
      </c>
      <c r="G225" s="114">
        <f t="shared" si="9"/>
        <v>13.3</v>
      </c>
      <c r="H225" s="114">
        <f t="shared" si="10"/>
        <v>27.800000000000004</v>
      </c>
      <c r="I225" s="114">
        <f t="shared" si="11"/>
        <v>2.2000000000000002</v>
      </c>
    </row>
    <row r="226" spans="1:9">
      <c r="A226" s="80" t="s">
        <v>1342</v>
      </c>
      <c r="B226" s="71" t="s">
        <v>1354</v>
      </c>
      <c r="C226" s="73">
        <v>100</v>
      </c>
      <c r="D226" s="72">
        <v>11.07</v>
      </c>
      <c r="E226" s="72">
        <v>29.64</v>
      </c>
      <c r="F226" s="72">
        <v>2.14</v>
      </c>
      <c r="G226" s="114">
        <f t="shared" si="9"/>
        <v>11.07</v>
      </c>
      <c r="H226" s="114">
        <f t="shared" si="10"/>
        <v>29.64</v>
      </c>
      <c r="I226" s="114">
        <f t="shared" si="11"/>
        <v>2.14</v>
      </c>
    </row>
    <row r="227" spans="1:9">
      <c r="A227" s="80" t="s">
        <v>1342</v>
      </c>
      <c r="B227" s="71" t="s">
        <v>1355</v>
      </c>
      <c r="C227" s="73">
        <v>100</v>
      </c>
      <c r="D227" s="72">
        <v>10.71</v>
      </c>
      <c r="E227" s="72">
        <v>10.71</v>
      </c>
      <c r="F227" s="72">
        <v>2.86</v>
      </c>
      <c r="G227" s="114">
        <f t="shared" si="9"/>
        <v>10.71</v>
      </c>
      <c r="H227" s="114">
        <f t="shared" si="10"/>
        <v>10.71</v>
      </c>
      <c r="I227" s="114">
        <f t="shared" si="11"/>
        <v>2.86</v>
      </c>
    </row>
    <row r="228" spans="1:9">
      <c r="A228" s="80" t="s">
        <v>1342</v>
      </c>
      <c r="B228" s="71" t="s">
        <v>1356</v>
      </c>
      <c r="C228" s="73">
        <v>100</v>
      </c>
      <c r="D228" s="72">
        <v>17.91</v>
      </c>
      <c r="E228" s="72">
        <v>3.33</v>
      </c>
      <c r="F228" s="72">
        <v>1.25</v>
      </c>
      <c r="G228" s="114">
        <f t="shared" si="9"/>
        <v>17.91</v>
      </c>
      <c r="H228" s="114">
        <f t="shared" si="10"/>
        <v>3.3300000000000005</v>
      </c>
      <c r="I228" s="114">
        <f t="shared" si="11"/>
        <v>1.25</v>
      </c>
    </row>
    <row r="229" spans="1:9">
      <c r="A229" s="80" t="s">
        <v>1342</v>
      </c>
      <c r="B229" s="71" t="s">
        <v>1357</v>
      </c>
      <c r="C229" s="73">
        <v>100</v>
      </c>
      <c r="D229" s="72">
        <v>20</v>
      </c>
      <c r="E229" s="72">
        <v>1.76</v>
      </c>
      <c r="F229" s="72">
        <v>0.59</v>
      </c>
      <c r="G229" s="114">
        <f t="shared" si="9"/>
        <v>20</v>
      </c>
      <c r="H229" s="114">
        <f t="shared" si="10"/>
        <v>1.76</v>
      </c>
      <c r="I229" s="114">
        <f t="shared" si="11"/>
        <v>0.59</v>
      </c>
    </row>
    <row r="230" spans="1:9">
      <c r="A230" s="80" t="s">
        <v>1342</v>
      </c>
      <c r="B230" s="71" t="s">
        <v>1358</v>
      </c>
      <c r="C230" s="73">
        <v>100</v>
      </c>
      <c r="D230" s="72">
        <v>28.8</v>
      </c>
      <c r="E230" s="72">
        <v>6.4</v>
      </c>
      <c r="F230" s="72">
        <v>0</v>
      </c>
      <c r="G230" s="114">
        <f t="shared" si="9"/>
        <v>28.800000000000004</v>
      </c>
      <c r="H230" s="114">
        <f t="shared" si="10"/>
        <v>6.4</v>
      </c>
      <c r="I230" s="114">
        <f t="shared" si="11"/>
        <v>0</v>
      </c>
    </row>
    <row r="231" spans="1:9">
      <c r="A231" s="80" t="s">
        <v>1342</v>
      </c>
      <c r="B231" s="71" t="s">
        <v>1359</v>
      </c>
      <c r="C231" s="73">
        <v>100</v>
      </c>
      <c r="D231" s="72">
        <v>12.28</v>
      </c>
      <c r="E231" s="72">
        <v>26.32</v>
      </c>
      <c r="F231" s="72">
        <v>1.75</v>
      </c>
      <c r="G231" s="114">
        <f t="shared" si="9"/>
        <v>12.28</v>
      </c>
      <c r="H231" s="114">
        <f t="shared" si="10"/>
        <v>26.32</v>
      </c>
      <c r="I231" s="114">
        <f t="shared" si="11"/>
        <v>1.7500000000000002</v>
      </c>
    </row>
    <row r="232" spans="1:9">
      <c r="A232" s="80" t="s">
        <v>1342</v>
      </c>
      <c r="B232" s="71" t="s">
        <v>1360</v>
      </c>
      <c r="C232" s="73">
        <v>100</v>
      </c>
      <c r="D232" s="72">
        <v>24.2</v>
      </c>
      <c r="E232" s="72">
        <v>19.100000000000001</v>
      </c>
      <c r="F232" s="72">
        <v>0</v>
      </c>
      <c r="G232" s="114">
        <f t="shared" si="9"/>
        <v>24.2</v>
      </c>
      <c r="H232" s="114">
        <f t="shared" si="10"/>
        <v>19.100000000000001</v>
      </c>
      <c r="I232" s="114">
        <f t="shared" si="11"/>
        <v>0</v>
      </c>
    </row>
    <row r="233" spans="1:9">
      <c r="A233" s="80" t="s">
        <v>1342</v>
      </c>
      <c r="B233" s="71" t="s">
        <v>1361</v>
      </c>
      <c r="C233" s="73">
        <v>100</v>
      </c>
      <c r="D233" s="72">
        <v>20.2</v>
      </c>
      <c r="E233" s="72">
        <v>12.9</v>
      </c>
      <c r="F233" s="72">
        <v>0.1</v>
      </c>
      <c r="G233" s="114">
        <f t="shared" si="9"/>
        <v>20.2</v>
      </c>
      <c r="H233" s="114">
        <f t="shared" si="10"/>
        <v>12.9</v>
      </c>
      <c r="I233" s="114">
        <f t="shared" si="11"/>
        <v>0.1</v>
      </c>
    </row>
    <row r="234" spans="1:9">
      <c r="A234" s="80" t="s">
        <v>1342</v>
      </c>
      <c r="B234" s="71" t="s">
        <v>1362</v>
      </c>
      <c r="C234" s="73">
        <v>100</v>
      </c>
      <c r="D234" s="72">
        <v>28.2</v>
      </c>
      <c r="E234" s="72">
        <v>6.7</v>
      </c>
      <c r="F234" s="72">
        <v>0</v>
      </c>
      <c r="G234" s="114">
        <f t="shared" si="9"/>
        <v>28.199999999999996</v>
      </c>
      <c r="H234" s="114">
        <f t="shared" si="10"/>
        <v>6.7</v>
      </c>
      <c r="I234" s="114">
        <f t="shared" si="11"/>
        <v>0</v>
      </c>
    </row>
    <row r="235" spans="1:9">
      <c r="A235" s="80" t="s">
        <v>1342</v>
      </c>
      <c r="B235" s="71" t="s">
        <v>1363</v>
      </c>
      <c r="C235" s="73">
        <v>100</v>
      </c>
      <c r="D235" s="72">
        <v>18.18</v>
      </c>
      <c r="E235" s="72">
        <v>32.729999999999997</v>
      </c>
      <c r="F235" s="72">
        <v>1.82</v>
      </c>
      <c r="G235" s="114">
        <f t="shared" si="9"/>
        <v>18.18</v>
      </c>
      <c r="H235" s="114">
        <f t="shared" si="10"/>
        <v>32.729999999999997</v>
      </c>
      <c r="I235" s="114">
        <f t="shared" si="11"/>
        <v>1.82</v>
      </c>
    </row>
    <row r="236" spans="1:9">
      <c r="A236" s="80" t="s">
        <v>1342</v>
      </c>
      <c r="B236" s="71" t="s">
        <v>1364</v>
      </c>
      <c r="C236" s="73">
        <v>100</v>
      </c>
      <c r="D236" s="72">
        <v>17.86</v>
      </c>
      <c r="E236" s="72">
        <v>46.43</v>
      </c>
      <c r="F236" s="72">
        <v>1.79</v>
      </c>
      <c r="G236" s="114">
        <f t="shared" si="9"/>
        <v>17.86</v>
      </c>
      <c r="H236" s="114">
        <f t="shared" si="10"/>
        <v>46.43</v>
      </c>
      <c r="I236" s="114">
        <f t="shared" si="11"/>
        <v>1.79</v>
      </c>
    </row>
    <row r="237" spans="1:9">
      <c r="A237" s="80" t="s">
        <v>1342</v>
      </c>
      <c r="B237" s="71" t="s">
        <v>1365</v>
      </c>
      <c r="C237" s="73">
        <v>100</v>
      </c>
      <c r="D237" s="72">
        <v>32</v>
      </c>
      <c r="E237" s="72">
        <v>10.5</v>
      </c>
      <c r="F237" s="72">
        <v>0</v>
      </c>
      <c r="G237" s="114">
        <f t="shared" si="9"/>
        <v>32</v>
      </c>
      <c r="H237" s="114">
        <f t="shared" si="10"/>
        <v>10.5</v>
      </c>
      <c r="I237" s="114">
        <f t="shared" si="11"/>
        <v>0</v>
      </c>
    </row>
    <row r="238" spans="1:9">
      <c r="A238" s="80" t="s">
        <v>1342</v>
      </c>
      <c r="B238" s="71" t="s">
        <v>1366</v>
      </c>
      <c r="C238" s="73">
        <v>100</v>
      </c>
      <c r="D238" s="72">
        <v>12.56</v>
      </c>
      <c r="E238" s="72">
        <v>26.51</v>
      </c>
      <c r="F238" s="72">
        <v>1.63</v>
      </c>
      <c r="G238" s="114">
        <f t="shared" si="9"/>
        <v>12.560000000000002</v>
      </c>
      <c r="H238" s="114">
        <f t="shared" si="10"/>
        <v>26.51</v>
      </c>
      <c r="I238" s="114">
        <f t="shared" si="11"/>
        <v>1.63</v>
      </c>
    </row>
    <row r="239" spans="1:9">
      <c r="A239" s="80" t="s">
        <v>1342</v>
      </c>
      <c r="B239" s="71" t="s">
        <v>1367</v>
      </c>
      <c r="C239" s="73">
        <v>100</v>
      </c>
      <c r="D239" s="72">
        <v>17.86</v>
      </c>
      <c r="E239" s="72">
        <v>35.71</v>
      </c>
      <c r="F239" s="72">
        <v>0</v>
      </c>
      <c r="G239" s="114">
        <f t="shared" si="9"/>
        <v>17.86</v>
      </c>
      <c r="H239" s="114">
        <f t="shared" si="10"/>
        <v>35.71</v>
      </c>
      <c r="I239" s="114">
        <f t="shared" si="11"/>
        <v>0</v>
      </c>
    </row>
    <row r="240" spans="1:9">
      <c r="A240" s="80" t="s">
        <v>1342</v>
      </c>
      <c r="B240" s="71" t="s">
        <v>1368</v>
      </c>
      <c r="C240" s="73">
        <v>100</v>
      </c>
      <c r="D240" s="72">
        <v>13.57</v>
      </c>
      <c r="E240" s="72">
        <v>30.71</v>
      </c>
      <c r="F240" s="72">
        <v>2.5</v>
      </c>
      <c r="G240" s="114">
        <f t="shared" si="9"/>
        <v>13.570000000000002</v>
      </c>
      <c r="H240" s="114">
        <f t="shared" si="10"/>
        <v>30.709999999999997</v>
      </c>
      <c r="I240" s="114">
        <f t="shared" si="11"/>
        <v>2.5</v>
      </c>
    </row>
    <row r="241" spans="1:9">
      <c r="A241" s="80" t="s">
        <v>1342</v>
      </c>
      <c r="B241" s="71" t="s">
        <v>1369</v>
      </c>
      <c r="C241" s="73">
        <v>100</v>
      </c>
      <c r="D241" s="72">
        <v>12.28</v>
      </c>
      <c r="E241" s="72">
        <v>29.82</v>
      </c>
      <c r="F241" s="72">
        <v>3.51</v>
      </c>
      <c r="G241" s="114">
        <f t="shared" si="9"/>
        <v>12.28</v>
      </c>
      <c r="H241" s="114">
        <f t="shared" si="10"/>
        <v>29.82</v>
      </c>
      <c r="I241" s="114">
        <f t="shared" si="11"/>
        <v>3.51</v>
      </c>
    </row>
    <row r="242" spans="1:9">
      <c r="A242" s="80" t="s">
        <v>1342</v>
      </c>
      <c r="B242" s="71" t="s">
        <v>1370</v>
      </c>
      <c r="C242" s="73">
        <v>100</v>
      </c>
      <c r="D242" s="72">
        <v>27.06</v>
      </c>
      <c r="E242" s="72">
        <v>11.06</v>
      </c>
      <c r="F242" s="72">
        <v>0</v>
      </c>
      <c r="G242" s="114">
        <f t="shared" si="9"/>
        <v>27.060000000000002</v>
      </c>
      <c r="H242" s="114">
        <f t="shared" si="10"/>
        <v>11.06</v>
      </c>
      <c r="I242" s="114">
        <f t="shared" si="11"/>
        <v>0</v>
      </c>
    </row>
    <row r="243" spans="1:9">
      <c r="A243" s="80" t="s">
        <v>1371</v>
      </c>
      <c r="B243" s="71" t="s">
        <v>1372</v>
      </c>
      <c r="C243" s="73">
        <v>100</v>
      </c>
      <c r="D243" s="72">
        <v>11.071428571428573</v>
      </c>
      <c r="E243" s="72">
        <v>52.142857142857146</v>
      </c>
      <c r="F243" s="72">
        <v>32.142857142857146</v>
      </c>
      <c r="G243" s="114">
        <f t="shared" si="9"/>
        <v>11.071428571428573</v>
      </c>
      <c r="H243" s="114">
        <f t="shared" si="10"/>
        <v>52.142857142857146</v>
      </c>
      <c r="I243" s="114">
        <f t="shared" si="11"/>
        <v>32.142857142857146</v>
      </c>
    </row>
    <row r="244" spans="1:9">
      <c r="A244" s="80" t="s">
        <v>1371</v>
      </c>
      <c r="B244" s="71" t="s">
        <v>1373</v>
      </c>
      <c r="C244" s="73">
        <v>100</v>
      </c>
      <c r="D244" s="72">
        <v>14.285714285714285</v>
      </c>
      <c r="E244" s="72">
        <v>56.428571428571431</v>
      </c>
      <c r="F244" s="72">
        <v>23.928571428571431</v>
      </c>
      <c r="G244" s="114">
        <f t="shared" si="9"/>
        <v>14.285714285714285</v>
      </c>
      <c r="H244" s="114">
        <f t="shared" si="10"/>
        <v>56.428571428571431</v>
      </c>
      <c r="I244" s="114">
        <f t="shared" si="11"/>
        <v>23.928571428571431</v>
      </c>
    </row>
    <row r="245" spans="1:9">
      <c r="A245" s="80" t="s">
        <v>1371</v>
      </c>
      <c r="B245" s="71" t="s">
        <v>1374</v>
      </c>
      <c r="C245" s="73">
        <v>100</v>
      </c>
      <c r="D245" s="72">
        <v>4.7619047619047619</v>
      </c>
      <c r="E245" s="72">
        <v>1.9047619047619049</v>
      </c>
      <c r="F245" s="72">
        <v>80</v>
      </c>
      <c r="G245" s="114">
        <f t="shared" si="9"/>
        <v>4.7619047619047619</v>
      </c>
      <c r="H245" s="114">
        <f t="shared" si="10"/>
        <v>1.9047619047619049</v>
      </c>
      <c r="I245" s="114">
        <f t="shared" si="11"/>
        <v>80</v>
      </c>
    </row>
    <row r="246" spans="1:9">
      <c r="A246" s="80" t="s">
        <v>1371</v>
      </c>
      <c r="B246" s="71" t="s">
        <v>1375</v>
      </c>
      <c r="C246" s="73">
        <v>100</v>
      </c>
      <c r="D246" s="72">
        <v>1.1111111111111112</v>
      </c>
      <c r="E246" s="72">
        <v>0</v>
      </c>
      <c r="F246" s="72">
        <v>8.5470085470085472E-2</v>
      </c>
      <c r="G246" s="114">
        <f t="shared" si="9"/>
        <v>1.1111111111111112</v>
      </c>
      <c r="H246" s="114">
        <f t="shared" si="10"/>
        <v>0</v>
      </c>
      <c r="I246" s="114">
        <f t="shared" si="11"/>
        <v>8.5470085470085472E-2</v>
      </c>
    </row>
    <row r="247" spans="1:9">
      <c r="A247" s="80" t="s">
        <v>1371</v>
      </c>
      <c r="B247" s="71" t="s">
        <v>1376</v>
      </c>
      <c r="C247" s="73">
        <v>100</v>
      </c>
      <c r="D247" s="72">
        <v>0.66666666666666674</v>
      </c>
      <c r="E247" s="72">
        <v>36.666666666666664</v>
      </c>
      <c r="F247" s="72">
        <v>24.666666666666668</v>
      </c>
      <c r="G247" s="114">
        <f t="shared" si="9"/>
        <v>0.66666666666666674</v>
      </c>
      <c r="H247" s="114">
        <f t="shared" si="10"/>
        <v>36.666666666666664</v>
      </c>
      <c r="I247" s="114">
        <f t="shared" si="11"/>
        <v>24.666666666666668</v>
      </c>
    </row>
    <row r="248" spans="1:9">
      <c r="A248" s="80" t="s">
        <v>1371</v>
      </c>
      <c r="B248" s="71" t="s">
        <v>1377</v>
      </c>
      <c r="C248" s="73">
        <v>100</v>
      </c>
      <c r="D248" s="72">
        <v>0.66666666666666674</v>
      </c>
      <c r="E248" s="72">
        <v>36</v>
      </c>
      <c r="F248" s="72">
        <v>15.333333333333332</v>
      </c>
      <c r="G248" s="114">
        <f t="shared" si="9"/>
        <v>0.66666666666666674</v>
      </c>
      <c r="H248" s="114">
        <f t="shared" si="10"/>
        <v>36</v>
      </c>
      <c r="I248" s="114">
        <f t="shared" si="11"/>
        <v>15.333333333333332</v>
      </c>
    </row>
    <row r="249" spans="1:9">
      <c r="A249" s="80" t="s">
        <v>1371</v>
      </c>
      <c r="B249" s="71" t="s">
        <v>1378</v>
      </c>
      <c r="C249" s="73">
        <v>100</v>
      </c>
      <c r="D249" s="72">
        <v>1.1570247933884297</v>
      </c>
      <c r="E249" s="72">
        <v>0</v>
      </c>
      <c r="F249" s="72">
        <v>0.16528925619834711</v>
      </c>
      <c r="G249" s="114">
        <f t="shared" si="9"/>
        <v>1.1570247933884297</v>
      </c>
      <c r="H249" s="114">
        <f t="shared" si="10"/>
        <v>0</v>
      </c>
      <c r="I249" s="114">
        <f t="shared" si="11"/>
        <v>0.16528925619834711</v>
      </c>
    </row>
    <row r="250" spans="1:9">
      <c r="A250" s="80" t="s">
        <v>1371</v>
      </c>
      <c r="B250" s="71" t="s">
        <v>1379</v>
      </c>
      <c r="C250" s="73">
        <v>100</v>
      </c>
      <c r="D250" s="72">
        <v>85.714285714285708</v>
      </c>
      <c r="E250" s="72">
        <v>0</v>
      </c>
      <c r="F250" s="72">
        <v>0</v>
      </c>
      <c r="G250" s="114">
        <f t="shared" si="9"/>
        <v>85.714285714285708</v>
      </c>
      <c r="H250" s="114">
        <f t="shared" si="10"/>
        <v>0</v>
      </c>
      <c r="I250" s="114">
        <f t="shared" si="11"/>
        <v>0</v>
      </c>
    </row>
    <row r="251" spans="1:9">
      <c r="A251" s="80" t="s">
        <v>1371</v>
      </c>
      <c r="B251" s="71" t="s">
        <v>1380</v>
      </c>
      <c r="C251" s="73">
        <v>100</v>
      </c>
      <c r="D251" s="72">
        <v>4</v>
      </c>
      <c r="E251" s="72">
        <v>4</v>
      </c>
      <c r="F251" s="72">
        <v>6</v>
      </c>
      <c r="G251" s="114">
        <f t="shared" si="9"/>
        <v>4</v>
      </c>
      <c r="H251" s="114">
        <f t="shared" si="10"/>
        <v>4</v>
      </c>
      <c r="I251" s="114">
        <f t="shared" si="11"/>
        <v>6</v>
      </c>
    </row>
    <row r="252" spans="1:9">
      <c r="A252" s="80" t="s">
        <v>1371</v>
      </c>
      <c r="B252" s="71" t="s">
        <v>1381</v>
      </c>
      <c r="C252" s="73">
        <v>100</v>
      </c>
      <c r="D252" s="72">
        <v>0</v>
      </c>
      <c r="E252" s="72">
        <v>10</v>
      </c>
      <c r="F252" s="72">
        <v>7.5</v>
      </c>
      <c r="G252" s="114">
        <f t="shared" si="9"/>
        <v>0</v>
      </c>
      <c r="H252" s="114">
        <f t="shared" si="10"/>
        <v>10</v>
      </c>
      <c r="I252" s="114">
        <f t="shared" si="11"/>
        <v>7.5</v>
      </c>
    </row>
    <row r="253" spans="1:9">
      <c r="A253" s="80" t="s">
        <v>1371</v>
      </c>
      <c r="B253" s="71" t="s">
        <v>1382</v>
      </c>
      <c r="C253" s="73">
        <v>100</v>
      </c>
      <c r="D253" s="72">
        <v>0</v>
      </c>
      <c r="E253" s="72">
        <v>11.363636363636363</v>
      </c>
      <c r="F253" s="72">
        <v>6.8181818181818175</v>
      </c>
      <c r="G253" s="114">
        <f t="shared" si="9"/>
        <v>0</v>
      </c>
      <c r="H253" s="114">
        <f t="shared" si="10"/>
        <v>11.363636363636363</v>
      </c>
      <c r="I253" s="114">
        <f t="shared" si="11"/>
        <v>6.8181818181818175</v>
      </c>
    </row>
    <row r="254" spans="1:9">
      <c r="A254" s="80" t="s">
        <v>1371</v>
      </c>
      <c r="B254" s="71" t="s">
        <v>1383</v>
      </c>
      <c r="C254" s="73">
        <v>100</v>
      </c>
      <c r="D254" s="72">
        <v>1.6666666666666667</v>
      </c>
      <c r="E254" s="72">
        <v>8.3333333333333321</v>
      </c>
      <c r="F254" s="72">
        <v>6.666666666666667</v>
      </c>
      <c r="G254" s="114">
        <f t="shared" si="9"/>
        <v>1.6666666666666667</v>
      </c>
      <c r="H254" s="114">
        <f t="shared" si="10"/>
        <v>8.3333333333333321</v>
      </c>
      <c r="I254" s="114">
        <f t="shared" si="11"/>
        <v>6.666666666666667</v>
      </c>
    </row>
    <row r="255" spans="1:9" s="34" customFormat="1">
      <c r="A255" s="80" t="s">
        <v>1371</v>
      </c>
      <c r="B255" s="71" t="s">
        <v>1384</v>
      </c>
      <c r="C255" s="73">
        <v>100</v>
      </c>
      <c r="D255" s="72">
        <v>1.0869565217391304</v>
      </c>
      <c r="E255" s="72">
        <v>10.652173913043478</v>
      </c>
      <c r="F255" s="72">
        <v>1.0869565217391304</v>
      </c>
      <c r="G255" s="114">
        <f t="shared" si="9"/>
        <v>1.0869565217391304</v>
      </c>
      <c r="H255" s="114">
        <f t="shared" si="10"/>
        <v>10.652173913043478</v>
      </c>
      <c r="I255" s="114">
        <f t="shared" si="11"/>
        <v>1.0869565217391304</v>
      </c>
    </row>
    <row r="256" spans="1:9">
      <c r="A256" s="80" t="s">
        <v>1371</v>
      </c>
      <c r="B256" s="71" t="s">
        <v>1385</v>
      </c>
      <c r="C256" s="73">
        <v>100</v>
      </c>
      <c r="D256" s="72">
        <v>3.0666666666666664</v>
      </c>
      <c r="E256" s="72">
        <v>3.0666666666666664</v>
      </c>
      <c r="F256" s="72">
        <v>20.466666666666665</v>
      </c>
      <c r="G256" s="114">
        <f t="shared" si="9"/>
        <v>3.0666666666666664</v>
      </c>
      <c r="H256" s="114">
        <f t="shared" si="10"/>
        <v>3.0666666666666664</v>
      </c>
      <c r="I256" s="114">
        <f t="shared" si="11"/>
        <v>20.466666666666665</v>
      </c>
    </row>
    <row r="257" spans="1:9">
      <c r="A257" s="80" t="s">
        <v>1371</v>
      </c>
      <c r="B257" s="71" t="s">
        <v>1386</v>
      </c>
      <c r="C257" s="73">
        <v>100</v>
      </c>
      <c r="D257" s="72">
        <v>8.7931034482758612</v>
      </c>
      <c r="E257" s="72">
        <v>0</v>
      </c>
      <c r="F257" s="72">
        <v>7.7586206896551726</v>
      </c>
      <c r="G257" s="114">
        <f t="shared" si="9"/>
        <v>8.7931034482758612</v>
      </c>
      <c r="H257" s="114">
        <f t="shared" si="10"/>
        <v>0</v>
      </c>
      <c r="I257" s="114">
        <f t="shared" si="11"/>
        <v>7.7586206896551726</v>
      </c>
    </row>
    <row r="258" spans="1:9">
      <c r="A258" s="80" t="s">
        <v>1371</v>
      </c>
      <c r="B258" s="71" t="s">
        <v>1387</v>
      </c>
      <c r="C258" s="73">
        <v>100</v>
      </c>
      <c r="D258" s="72">
        <v>1.4285714285714286</v>
      </c>
      <c r="E258" s="72">
        <v>57.142857142857139</v>
      </c>
      <c r="F258" s="72">
        <v>0.7142857142857143</v>
      </c>
      <c r="G258" s="114">
        <f t="shared" si="9"/>
        <v>1.4285714285714286</v>
      </c>
      <c r="H258" s="114">
        <f t="shared" si="10"/>
        <v>57.142857142857139</v>
      </c>
      <c r="I258" s="114">
        <f t="shared" si="11"/>
        <v>0.7142857142857143</v>
      </c>
    </row>
    <row r="259" spans="1:9">
      <c r="A259" s="80" t="s">
        <v>1371</v>
      </c>
      <c r="B259" s="71" t="s">
        <v>1388</v>
      </c>
      <c r="C259" s="73">
        <v>100</v>
      </c>
      <c r="D259" s="72">
        <v>30.78</v>
      </c>
      <c r="E259" s="72">
        <v>21.9</v>
      </c>
      <c r="F259" s="72">
        <v>1.7</v>
      </c>
      <c r="G259" s="114">
        <f t="shared" si="9"/>
        <v>30.78</v>
      </c>
      <c r="H259" s="114">
        <f t="shared" si="10"/>
        <v>21.9</v>
      </c>
      <c r="I259" s="114">
        <f t="shared" si="11"/>
        <v>1.7000000000000002</v>
      </c>
    </row>
    <row r="260" spans="1:9">
      <c r="A260" s="80" t="s">
        <v>1371</v>
      </c>
      <c r="B260" s="71" t="s">
        <v>1389</v>
      </c>
      <c r="C260" s="73">
        <v>100</v>
      </c>
      <c r="D260" s="72">
        <v>28.57</v>
      </c>
      <c r="E260" s="72">
        <v>10.71</v>
      </c>
      <c r="F260" s="72">
        <v>14.28</v>
      </c>
      <c r="G260" s="114">
        <f t="shared" ref="G260:G323" si="12">D260/C260*100</f>
        <v>28.57</v>
      </c>
      <c r="H260" s="114">
        <f t="shared" ref="H260:H323" si="13">E260/C260*100</f>
        <v>10.71</v>
      </c>
      <c r="I260" s="114">
        <f t="shared" ref="I260:I323" si="14">F260/C260*100</f>
        <v>14.279999999999998</v>
      </c>
    </row>
    <row r="261" spans="1:9">
      <c r="A261" s="80" t="s">
        <v>1371</v>
      </c>
      <c r="B261" s="71" t="s">
        <v>1390</v>
      </c>
      <c r="C261" s="73">
        <v>100</v>
      </c>
      <c r="D261" s="72">
        <v>0</v>
      </c>
      <c r="E261" s="72">
        <v>0</v>
      </c>
      <c r="F261" s="72">
        <v>5.33</v>
      </c>
      <c r="G261" s="114">
        <f t="shared" si="12"/>
        <v>0</v>
      </c>
      <c r="H261" s="114">
        <f t="shared" si="13"/>
        <v>0</v>
      </c>
      <c r="I261" s="114">
        <f t="shared" si="14"/>
        <v>5.33</v>
      </c>
    </row>
    <row r="262" spans="1:9">
      <c r="A262" s="80" t="s">
        <v>1391</v>
      </c>
      <c r="B262" s="71" t="s">
        <v>1392</v>
      </c>
      <c r="C262" s="73">
        <v>100</v>
      </c>
      <c r="D262" s="72">
        <v>16.43</v>
      </c>
      <c r="E262" s="72">
        <v>52.2</v>
      </c>
      <c r="F262" s="72">
        <v>24.64</v>
      </c>
      <c r="G262" s="114">
        <f t="shared" si="12"/>
        <v>16.43</v>
      </c>
      <c r="H262" s="114">
        <f t="shared" si="13"/>
        <v>52.2</v>
      </c>
      <c r="I262" s="114">
        <f t="shared" si="14"/>
        <v>24.64</v>
      </c>
    </row>
    <row r="263" spans="1:9">
      <c r="A263" s="80" t="s">
        <v>1391</v>
      </c>
      <c r="B263" s="71" t="s">
        <v>1393</v>
      </c>
      <c r="C263" s="73">
        <v>100</v>
      </c>
      <c r="D263" s="72">
        <v>14.64</v>
      </c>
      <c r="E263" s="72">
        <v>67.14</v>
      </c>
      <c r="F263" s="72">
        <v>12.86</v>
      </c>
      <c r="G263" s="114">
        <f t="shared" si="12"/>
        <v>14.64</v>
      </c>
      <c r="H263" s="114">
        <f t="shared" si="13"/>
        <v>67.14</v>
      </c>
      <c r="I263" s="114">
        <f t="shared" si="14"/>
        <v>12.86</v>
      </c>
    </row>
    <row r="264" spans="1:9">
      <c r="A264" s="80" t="s">
        <v>1391</v>
      </c>
      <c r="B264" s="71" t="s">
        <v>1394</v>
      </c>
      <c r="C264" s="73">
        <v>100</v>
      </c>
      <c r="D264" s="72">
        <v>15.71</v>
      </c>
      <c r="E264" s="72">
        <v>47.14</v>
      </c>
      <c r="F264" s="72">
        <v>34.29</v>
      </c>
      <c r="G264" s="114">
        <f t="shared" si="12"/>
        <v>15.71</v>
      </c>
      <c r="H264" s="114">
        <f t="shared" si="13"/>
        <v>47.14</v>
      </c>
      <c r="I264" s="114">
        <f t="shared" si="14"/>
        <v>34.29</v>
      </c>
    </row>
    <row r="265" spans="1:9">
      <c r="A265" s="80" t="s">
        <v>1391</v>
      </c>
      <c r="B265" s="71" t="s">
        <v>1395</v>
      </c>
      <c r="C265" s="73">
        <v>100</v>
      </c>
      <c r="D265" s="72">
        <v>8.5714285714285712</v>
      </c>
      <c r="E265" s="72">
        <v>74.642857142857139</v>
      </c>
      <c r="F265" s="72">
        <v>13.928571428571429</v>
      </c>
      <c r="G265" s="114">
        <f t="shared" si="12"/>
        <v>8.5714285714285712</v>
      </c>
      <c r="H265" s="114">
        <f t="shared" si="13"/>
        <v>74.642857142857139</v>
      </c>
      <c r="I265" s="114">
        <f t="shared" si="14"/>
        <v>13.928571428571429</v>
      </c>
    </row>
    <row r="266" spans="1:9">
      <c r="A266" s="80" t="s">
        <v>1391</v>
      </c>
      <c r="B266" s="71" t="s">
        <v>1396</v>
      </c>
      <c r="C266" s="73">
        <v>100</v>
      </c>
      <c r="D266" s="72">
        <v>28.125</v>
      </c>
      <c r="E266" s="72">
        <v>49.0625</v>
      </c>
      <c r="F266" s="72">
        <v>18.75</v>
      </c>
      <c r="G266" s="114">
        <f t="shared" si="12"/>
        <v>28.125</v>
      </c>
      <c r="H266" s="114">
        <f t="shared" si="13"/>
        <v>49.0625</v>
      </c>
      <c r="I266" s="114">
        <f t="shared" si="14"/>
        <v>18.75</v>
      </c>
    </row>
    <row r="267" spans="1:9">
      <c r="A267" s="80" t="s">
        <v>1391</v>
      </c>
      <c r="B267" s="71" t="s">
        <v>1397</v>
      </c>
      <c r="C267" s="73">
        <v>100</v>
      </c>
      <c r="D267" s="72">
        <v>29.375</v>
      </c>
      <c r="E267" s="72">
        <v>51.5625</v>
      </c>
      <c r="F267" s="72">
        <v>14.375</v>
      </c>
      <c r="G267" s="114">
        <f t="shared" si="12"/>
        <v>29.375</v>
      </c>
      <c r="H267" s="114">
        <f t="shared" si="13"/>
        <v>51.5625</v>
      </c>
      <c r="I267" s="114">
        <f t="shared" si="14"/>
        <v>14.374999999999998</v>
      </c>
    </row>
    <row r="268" spans="1:9">
      <c r="A268" s="80" t="s">
        <v>1391</v>
      </c>
      <c r="B268" s="71" t="s">
        <v>1398</v>
      </c>
      <c r="C268" s="73">
        <v>100</v>
      </c>
      <c r="D268" s="72">
        <v>25</v>
      </c>
      <c r="E268" s="72">
        <v>50</v>
      </c>
      <c r="F268" s="72">
        <v>12.5</v>
      </c>
      <c r="G268" s="114">
        <f t="shared" si="12"/>
        <v>25</v>
      </c>
      <c r="H268" s="114">
        <f t="shared" si="13"/>
        <v>50</v>
      </c>
      <c r="I268" s="114">
        <f t="shared" si="14"/>
        <v>12.5</v>
      </c>
    </row>
    <row r="269" spans="1:9">
      <c r="A269" s="80" t="s">
        <v>1391</v>
      </c>
      <c r="B269" s="71" t="s">
        <v>1399</v>
      </c>
      <c r="C269" s="73">
        <v>100</v>
      </c>
      <c r="D269" s="72">
        <v>23.57</v>
      </c>
      <c r="E269" s="72">
        <v>49.64</v>
      </c>
      <c r="F269" s="72">
        <v>21.43</v>
      </c>
      <c r="G269" s="114">
        <f t="shared" si="12"/>
        <v>23.57</v>
      </c>
      <c r="H269" s="114">
        <f t="shared" si="13"/>
        <v>49.64</v>
      </c>
      <c r="I269" s="114">
        <f t="shared" si="14"/>
        <v>21.43</v>
      </c>
    </row>
    <row r="270" spans="1:9">
      <c r="A270" s="80" t="s">
        <v>1391</v>
      </c>
      <c r="B270" s="71" t="s">
        <v>1400</v>
      </c>
      <c r="C270" s="73">
        <v>100</v>
      </c>
      <c r="D270" s="72">
        <v>26.428571428571431</v>
      </c>
      <c r="E270" s="72">
        <v>49.285714285714292</v>
      </c>
      <c r="F270" s="72">
        <v>18.928571428571427</v>
      </c>
      <c r="G270" s="114">
        <f t="shared" si="12"/>
        <v>26.428571428571431</v>
      </c>
      <c r="H270" s="114">
        <f t="shared" si="13"/>
        <v>49.285714285714292</v>
      </c>
      <c r="I270" s="114">
        <f t="shared" si="14"/>
        <v>18.928571428571427</v>
      </c>
    </row>
    <row r="271" spans="1:9">
      <c r="A271" s="80" t="s">
        <v>1391</v>
      </c>
      <c r="B271" s="71" t="s">
        <v>1401</v>
      </c>
      <c r="C271" s="73">
        <v>100</v>
      </c>
      <c r="D271" s="72">
        <v>8.2142857142857135</v>
      </c>
      <c r="E271" s="72">
        <v>65.714285714285708</v>
      </c>
      <c r="F271" s="72">
        <v>22.5</v>
      </c>
      <c r="G271" s="114">
        <f t="shared" si="12"/>
        <v>8.2142857142857135</v>
      </c>
      <c r="H271" s="114">
        <f t="shared" si="13"/>
        <v>65.714285714285708</v>
      </c>
      <c r="I271" s="114">
        <f t="shared" si="14"/>
        <v>22.5</v>
      </c>
    </row>
    <row r="272" spans="1:9">
      <c r="A272" s="80" t="s">
        <v>1391</v>
      </c>
      <c r="B272" s="71" t="s">
        <v>1402</v>
      </c>
      <c r="C272" s="73">
        <v>100</v>
      </c>
      <c r="D272" s="72">
        <v>15</v>
      </c>
      <c r="E272" s="72">
        <v>53.57</v>
      </c>
      <c r="F272" s="72">
        <v>27.86</v>
      </c>
      <c r="G272" s="114">
        <f t="shared" si="12"/>
        <v>15</v>
      </c>
      <c r="H272" s="114">
        <f t="shared" si="13"/>
        <v>53.569999999999993</v>
      </c>
      <c r="I272" s="114">
        <f t="shared" si="14"/>
        <v>27.860000000000003</v>
      </c>
    </row>
    <row r="273" spans="1:9">
      <c r="A273" s="80" t="s">
        <v>1391</v>
      </c>
      <c r="B273" s="71" t="s">
        <v>1403</v>
      </c>
      <c r="C273" s="73">
        <v>100</v>
      </c>
      <c r="D273" s="72">
        <v>19.642857142857142</v>
      </c>
      <c r="E273" s="72">
        <v>50.357142857142854</v>
      </c>
      <c r="F273" s="72">
        <v>24.285714285714285</v>
      </c>
      <c r="G273" s="114">
        <f t="shared" si="12"/>
        <v>19.642857142857142</v>
      </c>
      <c r="H273" s="114">
        <f t="shared" si="13"/>
        <v>50.357142857142854</v>
      </c>
      <c r="I273" s="114">
        <f t="shared" si="14"/>
        <v>24.285714285714285</v>
      </c>
    </row>
    <row r="274" spans="1:9">
      <c r="A274" s="80" t="s">
        <v>1391</v>
      </c>
      <c r="B274" s="71" t="s">
        <v>1404</v>
      </c>
      <c r="C274" s="73">
        <v>100</v>
      </c>
      <c r="D274" s="72">
        <v>24.64</v>
      </c>
      <c r="E274" s="72">
        <v>57.5</v>
      </c>
      <c r="F274" s="72">
        <v>12.14</v>
      </c>
      <c r="G274" s="114">
        <f t="shared" si="12"/>
        <v>24.64</v>
      </c>
      <c r="H274" s="114">
        <f t="shared" si="13"/>
        <v>57.499999999999993</v>
      </c>
      <c r="I274" s="114">
        <f t="shared" si="14"/>
        <v>12.14</v>
      </c>
    </row>
    <row r="275" spans="1:9">
      <c r="A275" s="80" t="s">
        <v>1405</v>
      </c>
      <c r="B275" s="71" t="s">
        <v>1406</v>
      </c>
      <c r="C275" s="73">
        <v>100</v>
      </c>
      <c r="D275" s="72">
        <v>31</v>
      </c>
      <c r="E275" s="72">
        <v>2.6</v>
      </c>
      <c r="F275" s="72">
        <v>0</v>
      </c>
      <c r="G275" s="114">
        <f t="shared" si="12"/>
        <v>31</v>
      </c>
      <c r="H275" s="114">
        <f t="shared" si="13"/>
        <v>2.6</v>
      </c>
      <c r="I275" s="114">
        <f t="shared" si="14"/>
        <v>0</v>
      </c>
    </row>
    <row r="276" spans="1:9">
      <c r="A276" s="80" t="s">
        <v>1405</v>
      </c>
      <c r="B276" s="71" t="s">
        <v>1407</v>
      </c>
      <c r="C276" s="73">
        <v>100</v>
      </c>
      <c r="D276" s="72">
        <v>29.9</v>
      </c>
      <c r="E276" s="72">
        <v>3.2</v>
      </c>
      <c r="F276" s="72">
        <v>0</v>
      </c>
      <c r="G276" s="114">
        <f t="shared" si="12"/>
        <v>29.9</v>
      </c>
      <c r="H276" s="114">
        <f t="shared" si="13"/>
        <v>3.2</v>
      </c>
      <c r="I276" s="114">
        <f t="shared" si="14"/>
        <v>0</v>
      </c>
    </row>
    <row r="277" spans="1:9">
      <c r="A277" s="80" t="s">
        <v>1408</v>
      </c>
      <c r="B277" s="71" t="s">
        <v>1409</v>
      </c>
      <c r="C277" s="73">
        <v>100</v>
      </c>
      <c r="D277" s="72">
        <v>16.666666666666664</v>
      </c>
      <c r="E277" s="72">
        <v>8.3333333333333321</v>
      </c>
      <c r="F277" s="72">
        <v>23.333333333333332</v>
      </c>
      <c r="G277" s="114">
        <f t="shared" si="12"/>
        <v>16.666666666666664</v>
      </c>
      <c r="H277" s="114">
        <f t="shared" si="13"/>
        <v>8.3333333333333321</v>
      </c>
      <c r="I277" s="114">
        <f t="shared" si="14"/>
        <v>23.333333333333332</v>
      </c>
    </row>
    <row r="278" spans="1:9">
      <c r="A278" s="80" t="s">
        <v>1408</v>
      </c>
      <c r="B278" s="71" t="s">
        <v>1410</v>
      </c>
      <c r="C278" s="73">
        <v>100</v>
      </c>
      <c r="D278" s="72">
        <v>1.1650485436893203</v>
      </c>
      <c r="E278" s="72">
        <v>0.24271844660194172</v>
      </c>
      <c r="F278" s="72">
        <v>0.24271844660194172</v>
      </c>
      <c r="G278" s="114">
        <f t="shared" si="12"/>
        <v>1.1650485436893203</v>
      </c>
      <c r="H278" s="114">
        <f t="shared" si="13"/>
        <v>0.24271844660194172</v>
      </c>
      <c r="I278" s="114">
        <f t="shared" si="14"/>
        <v>0.24271844660194172</v>
      </c>
    </row>
    <row r="279" spans="1:9">
      <c r="A279" s="80" t="s">
        <v>1408</v>
      </c>
      <c r="B279" s="71" t="s">
        <v>1411</v>
      </c>
      <c r="C279" s="73">
        <v>100</v>
      </c>
      <c r="D279" s="72">
        <v>14</v>
      </c>
      <c r="E279" s="72">
        <v>4</v>
      </c>
      <c r="F279" s="72">
        <v>22</v>
      </c>
      <c r="G279" s="114">
        <f t="shared" si="12"/>
        <v>14.000000000000002</v>
      </c>
      <c r="H279" s="114">
        <f t="shared" si="13"/>
        <v>4</v>
      </c>
      <c r="I279" s="114">
        <f t="shared" si="14"/>
        <v>22</v>
      </c>
    </row>
    <row r="280" spans="1:9">
      <c r="A280" s="80" t="s">
        <v>1408</v>
      </c>
      <c r="B280" s="71" t="s">
        <v>1412</v>
      </c>
      <c r="C280" s="73">
        <v>100</v>
      </c>
      <c r="D280" s="72">
        <v>13.793103448275861</v>
      </c>
      <c r="E280" s="72">
        <v>5.5172413793103452</v>
      </c>
      <c r="F280" s="72">
        <v>68.965517241379317</v>
      </c>
      <c r="G280" s="114">
        <f t="shared" si="12"/>
        <v>13.793103448275861</v>
      </c>
      <c r="H280" s="114">
        <f t="shared" si="13"/>
        <v>5.5172413793103452</v>
      </c>
      <c r="I280" s="114">
        <f t="shared" si="14"/>
        <v>68.965517241379317</v>
      </c>
    </row>
    <row r="281" spans="1:9">
      <c r="A281" s="80" t="s">
        <v>1408</v>
      </c>
      <c r="B281" s="71" t="s">
        <v>1413</v>
      </c>
      <c r="C281" s="73">
        <v>100</v>
      </c>
      <c r="D281" s="72">
        <v>1.2135922330097086</v>
      </c>
      <c r="E281" s="72">
        <v>0.58252427184466016</v>
      </c>
      <c r="F281" s="72">
        <v>0.38834951456310685</v>
      </c>
      <c r="G281" s="114">
        <f t="shared" si="12"/>
        <v>1.2135922330097086</v>
      </c>
      <c r="H281" s="114">
        <f t="shared" si="13"/>
        <v>0.58252427184466016</v>
      </c>
      <c r="I281" s="114">
        <f t="shared" si="14"/>
        <v>0.38834951456310685</v>
      </c>
    </row>
    <row r="282" spans="1:9">
      <c r="A282" s="80" t="s">
        <v>1408</v>
      </c>
      <c r="B282" s="71" t="s">
        <v>1414</v>
      </c>
      <c r="C282" s="73">
        <v>100</v>
      </c>
      <c r="D282" s="72">
        <v>1.1650485436893203</v>
      </c>
      <c r="E282" s="72">
        <v>2.6699029126213589</v>
      </c>
      <c r="F282" s="72">
        <v>3.203883495145631</v>
      </c>
      <c r="G282" s="114">
        <f t="shared" si="12"/>
        <v>1.1650485436893203</v>
      </c>
      <c r="H282" s="114">
        <f t="shared" si="13"/>
        <v>2.6699029126213589</v>
      </c>
      <c r="I282" s="114">
        <f t="shared" si="14"/>
        <v>3.203883495145631</v>
      </c>
    </row>
    <row r="283" spans="1:9">
      <c r="A283" s="80" t="s">
        <v>1408</v>
      </c>
      <c r="B283" s="71" t="s">
        <v>1415</v>
      </c>
      <c r="C283" s="73">
        <v>100</v>
      </c>
      <c r="D283" s="72">
        <v>1.1650485436893203</v>
      </c>
      <c r="E283" s="72">
        <v>0.6310679611650486</v>
      </c>
      <c r="F283" s="72">
        <v>5.4854368932038833</v>
      </c>
      <c r="G283" s="114">
        <f t="shared" si="12"/>
        <v>1.1650485436893203</v>
      </c>
      <c r="H283" s="114">
        <f t="shared" si="13"/>
        <v>0.6310679611650486</v>
      </c>
      <c r="I283" s="114">
        <f t="shared" si="14"/>
        <v>5.4854368932038833</v>
      </c>
    </row>
    <row r="284" spans="1:9">
      <c r="A284" s="80" t="s">
        <v>1416</v>
      </c>
      <c r="B284" s="71" t="s">
        <v>1417</v>
      </c>
      <c r="C284" s="73">
        <v>100</v>
      </c>
      <c r="D284" s="72">
        <v>0</v>
      </c>
      <c r="E284" s="72">
        <v>50</v>
      </c>
      <c r="F284" s="72">
        <v>0</v>
      </c>
      <c r="G284" s="114">
        <f t="shared" si="12"/>
        <v>0</v>
      </c>
      <c r="H284" s="114">
        <f t="shared" si="13"/>
        <v>50</v>
      </c>
      <c r="I284" s="114">
        <f t="shared" si="14"/>
        <v>0</v>
      </c>
    </row>
    <row r="285" spans="1:9">
      <c r="A285" s="80" t="s">
        <v>1416</v>
      </c>
      <c r="B285" s="71" t="s">
        <v>1418</v>
      </c>
      <c r="C285" s="73">
        <v>100</v>
      </c>
      <c r="D285" s="72">
        <v>0</v>
      </c>
      <c r="E285" s="72">
        <v>0</v>
      </c>
      <c r="F285" s="72">
        <v>94</v>
      </c>
      <c r="G285" s="114">
        <f t="shared" si="12"/>
        <v>0</v>
      </c>
      <c r="H285" s="114">
        <f t="shared" si="13"/>
        <v>0</v>
      </c>
      <c r="I285" s="114">
        <f t="shared" si="14"/>
        <v>94</v>
      </c>
    </row>
    <row r="286" spans="1:9">
      <c r="A286" s="80" t="s">
        <v>1416</v>
      </c>
      <c r="B286" s="71" t="s">
        <v>1419</v>
      </c>
      <c r="C286" s="73">
        <v>100</v>
      </c>
      <c r="D286" s="72">
        <v>4</v>
      </c>
      <c r="E286" s="72">
        <v>7.2</v>
      </c>
      <c r="F286" s="72">
        <v>0</v>
      </c>
      <c r="G286" s="114">
        <f t="shared" si="12"/>
        <v>4</v>
      </c>
      <c r="H286" s="114">
        <f t="shared" si="13"/>
        <v>7.2000000000000011</v>
      </c>
      <c r="I286" s="114">
        <f t="shared" si="14"/>
        <v>0</v>
      </c>
    </row>
    <row r="287" spans="1:9">
      <c r="A287" s="80" t="s">
        <v>1420</v>
      </c>
      <c r="B287" s="71" t="s">
        <v>1421</v>
      </c>
      <c r="C287" s="73">
        <v>100</v>
      </c>
      <c r="D287" s="72">
        <v>2.56</v>
      </c>
      <c r="E287" s="72">
        <v>0.33</v>
      </c>
      <c r="F287" s="72">
        <v>4.2222</v>
      </c>
      <c r="G287" s="114">
        <f t="shared" si="12"/>
        <v>2.56</v>
      </c>
      <c r="H287" s="114">
        <f t="shared" si="13"/>
        <v>0.33</v>
      </c>
      <c r="I287" s="114">
        <f t="shared" si="14"/>
        <v>4.2222</v>
      </c>
    </row>
    <row r="288" spans="1:9">
      <c r="A288" s="80" t="s">
        <v>1420</v>
      </c>
      <c r="B288" s="71" t="s">
        <v>1422</v>
      </c>
      <c r="C288" s="73">
        <v>100</v>
      </c>
      <c r="D288" s="72">
        <v>3.08</v>
      </c>
      <c r="E288" s="72">
        <v>0.19</v>
      </c>
      <c r="F288" s="72">
        <v>5.96</v>
      </c>
      <c r="G288" s="114">
        <f t="shared" si="12"/>
        <v>3.08</v>
      </c>
      <c r="H288" s="114">
        <f t="shared" si="13"/>
        <v>0.19</v>
      </c>
      <c r="I288" s="114">
        <f t="shared" si="14"/>
        <v>5.96</v>
      </c>
    </row>
    <row r="289" spans="1:9">
      <c r="A289" s="80" t="s">
        <v>1420</v>
      </c>
      <c r="B289" s="71" t="s">
        <v>1423</v>
      </c>
      <c r="C289" s="73">
        <v>100</v>
      </c>
      <c r="D289" s="72">
        <v>1.06</v>
      </c>
      <c r="E289" s="72">
        <v>0</v>
      </c>
      <c r="F289" s="72">
        <v>6.71</v>
      </c>
      <c r="G289" s="114">
        <f t="shared" si="12"/>
        <v>1.06</v>
      </c>
      <c r="H289" s="114">
        <f t="shared" si="13"/>
        <v>0</v>
      </c>
      <c r="I289" s="114">
        <f t="shared" si="14"/>
        <v>6.7099999999999991</v>
      </c>
    </row>
    <row r="290" spans="1:9">
      <c r="A290" s="80" t="s">
        <v>1420</v>
      </c>
      <c r="B290" s="71" t="s">
        <v>1424</v>
      </c>
      <c r="C290" s="73">
        <v>100</v>
      </c>
      <c r="D290" s="72">
        <v>2.95</v>
      </c>
      <c r="E290" s="72">
        <v>0.38</v>
      </c>
      <c r="F290" s="72">
        <v>5.13</v>
      </c>
      <c r="G290" s="114">
        <f t="shared" si="12"/>
        <v>2.95</v>
      </c>
      <c r="H290" s="114">
        <f t="shared" si="13"/>
        <v>0.38</v>
      </c>
      <c r="I290" s="114">
        <f t="shared" si="14"/>
        <v>5.13</v>
      </c>
    </row>
    <row r="291" spans="1:9">
      <c r="A291" s="80" t="s">
        <v>1420</v>
      </c>
      <c r="B291" s="71" t="s">
        <v>1425</v>
      </c>
      <c r="C291" s="73">
        <v>100</v>
      </c>
      <c r="D291" s="72">
        <v>2.56</v>
      </c>
      <c r="E291" s="72">
        <v>0.51</v>
      </c>
      <c r="F291" s="72">
        <v>8.7200000000000006</v>
      </c>
      <c r="G291" s="114">
        <f t="shared" si="12"/>
        <v>2.56</v>
      </c>
      <c r="H291" s="114">
        <f t="shared" si="13"/>
        <v>0.51</v>
      </c>
      <c r="I291" s="114">
        <f t="shared" si="14"/>
        <v>8.7200000000000006</v>
      </c>
    </row>
    <row r="292" spans="1:9">
      <c r="A292" s="80" t="s">
        <v>1420</v>
      </c>
      <c r="B292" s="71" t="s">
        <v>1426</v>
      </c>
      <c r="C292" s="73">
        <v>100</v>
      </c>
      <c r="D292" s="72">
        <v>0.93</v>
      </c>
      <c r="E292" s="72">
        <v>0.13</v>
      </c>
      <c r="F292" s="72">
        <v>4.8</v>
      </c>
      <c r="G292" s="114">
        <f t="shared" si="12"/>
        <v>0.93</v>
      </c>
      <c r="H292" s="114">
        <f t="shared" si="13"/>
        <v>0.13</v>
      </c>
      <c r="I292" s="114">
        <f t="shared" si="14"/>
        <v>4.8</v>
      </c>
    </row>
    <row r="293" spans="1:9">
      <c r="A293" s="80" t="s">
        <v>1420</v>
      </c>
      <c r="B293" s="71" t="s">
        <v>1427</v>
      </c>
      <c r="C293" s="73">
        <v>100</v>
      </c>
      <c r="D293" s="72">
        <v>1.1399999999999999</v>
      </c>
      <c r="E293" s="72">
        <v>0.28999999999999998</v>
      </c>
      <c r="F293" s="72">
        <v>5.43</v>
      </c>
      <c r="G293" s="114">
        <f t="shared" si="12"/>
        <v>1.1399999999999999</v>
      </c>
      <c r="H293" s="114">
        <f t="shared" si="13"/>
        <v>0.28999999999999998</v>
      </c>
      <c r="I293" s="114">
        <f t="shared" si="14"/>
        <v>5.43</v>
      </c>
    </row>
    <row r="294" spans="1:9">
      <c r="A294" s="80" t="s">
        <v>1420</v>
      </c>
      <c r="B294" s="71" t="s">
        <v>1428</v>
      </c>
      <c r="C294" s="73">
        <v>100</v>
      </c>
      <c r="D294" s="72">
        <v>0.97</v>
      </c>
      <c r="E294" s="72">
        <v>0.14000000000000001</v>
      </c>
      <c r="F294" s="72">
        <v>10.14</v>
      </c>
      <c r="G294" s="114">
        <f t="shared" si="12"/>
        <v>0.97</v>
      </c>
      <c r="H294" s="114">
        <f t="shared" si="13"/>
        <v>0.14000000000000001</v>
      </c>
      <c r="I294" s="114">
        <f t="shared" si="14"/>
        <v>10.14</v>
      </c>
    </row>
    <row r="295" spans="1:9">
      <c r="A295" s="80" t="s">
        <v>1420</v>
      </c>
      <c r="B295" s="71" t="s">
        <v>1429</v>
      </c>
      <c r="C295" s="73">
        <v>100</v>
      </c>
      <c r="D295" s="72">
        <v>1.1499999999999999</v>
      </c>
      <c r="E295" s="72">
        <v>0.13</v>
      </c>
      <c r="F295" s="72">
        <v>10.51</v>
      </c>
      <c r="G295" s="114">
        <f t="shared" si="12"/>
        <v>1.1499999999999999</v>
      </c>
      <c r="H295" s="114">
        <f t="shared" si="13"/>
        <v>0.13</v>
      </c>
      <c r="I295" s="114">
        <f t="shared" si="14"/>
        <v>10.51</v>
      </c>
    </row>
    <row r="296" spans="1:9">
      <c r="A296" s="80" t="s">
        <v>1420</v>
      </c>
      <c r="B296" s="71" t="s">
        <v>1430</v>
      </c>
      <c r="C296" s="73">
        <v>100</v>
      </c>
      <c r="D296" s="72">
        <v>1.33</v>
      </c>
      <c r="E296" s="72">
        <v>0</v>
      </c>
      <c r="F296" s="72">
        <v>26.67</v>
      </c>
      <c r="G296" s="114">
        <f t="shared" si="12"/>
        <v>1.33</v>
      </c>
      <c r="H296" s="114">
        <f t="shared" si="13"/>
        <v>0</v>
      </c>
      <c r="I296" s="114">
        <f t="shared" si="14"/>
        <v>26.669999999999998</v>
      </c>
    </row>
    <row r="297" spans="1:9">
      <c r="A297" s="80" t="s">
        <v>1420</v>
      </c>
      <c r="B297" s="71" t="s">
        <v>1431</v>
      </c>
      <c r="C297" s="73">
        <v>100</v>
      </c>
      <c r="D297" s="72">
        <v>0</v>
      </c>
      <c r="E297" s="72">
        <v>0</v>
      </c>
      <c r="F297" s="72">
        <v>28.57</v>
      </c>
      <c r="G297" s="114">
        <f t="shared" si="12"/>
        <v>0</v>
      </c>
      <c r="H297" s="114">
        <f t="shared" si="13"/>
        <v>0</v>
      </c>
      <c r="I297" s="114">
        <f t="shared" si="14"/>
        <v>28.57</v>
      </c>
    </row>
    <row r="298" spans="1:9">
      <c r="A298" s="80" t="s">
        <v>1420</v>
      </c>
      <c r="B298" s="71" t="s">
        <v>1432</v>
      </c>
      <c r="C298" s="73">
        <v>100</v>
      </c>
      <c r="D298" s="72">
        <v>1.94</v>
      </c>
      <c r="E298" s="72">
        <v>0.16</v>
      </c>
      <c r="F298" s="72">
        <v>4.68</v>
      </c>
      <c r="G298" s="114">
        <f t="shared" si="12"/>
        <v>1.94</v>
      </c>
      <c r="H298" s="114">
        <f t="shared" si="13"/>
        <v>0.16</v>
      </c>
      <c r="I298" s="114">
        <f t="shared" si="14"/>
        <v>4.68</v>
      </c>
    </row>
    <row r="299" spans="1:9">
      <c r="A299" s="80" t="s">
        <v>1420</v>
      </c>
      <c r="B299" s="71" t="s">
        <v>1433</v>
      </c>
      <c r="C299" s="73">
        <v>100</v>
      </c>
      <c r="D299" s="72">
        <v>0.75</v>
      </c>
      <c r="E299" s="72">
        <v>0.25</v>
      </c>
      <c r="F299" s="72">
        <v>3.75</v>
      </c>
      <c r="G299" s="114">
        <f t="shared" si="12"/>
        <v>0.75</v>
      </c>
      <c r="H299" s="114">
        <f t="shared" si="13"/>
        <v>0.25</v>
      </c>
      <c r="I299" s="114">
        <f t="shared" si="14"/>
        <v>3.75</v>
      </c>
    </row>
    <row r="300" spans="1:9" s="34" customFormat="1">
      <c r="A300" s="80" t="s">
        <v>1420</v>
      </c>
      <c r="B300" s="71" t="s">
        <v>1434</v>
      </c>
      <c r="C300" s="73">
        <v>100</v>
      </c>
      <c r="D300" s="72">
        <v>0.8</v>
      </c>
      <c r="E300" s="72">
        <v>0.13</v>
      </c>
      <c r="F300" s="72">
        <v>4</v>
      </c>
      <c r="G300" s="114">
        <f t="shared" si="12"/>
        <v>0.8</v>
      </c>
      <c r="H300" s="114">
        <f t="shared" si="13"/>
        <v>0.13</v>
      </c>
      <c r="I300" s="114">
        <f t="shared" si="14"/>
        <v>4</v>
      </c>
    </row>
    <row r="301" spans="1:9">
      <c r="A301" s="80" t="s">
        <v>1420</v>
      </c>
      <c r="B301" s="71" t="s">
        <v>1435</v>
      </c>
      <c r="C301" s="73">
        <v>100</v>
      </c>
      <c r="D301" s="72">
        <v>3.33</v>
      </c>
      <c r="E301" s="72">
        <v>0</v>
      </c>
      <c r="F301" s="72">
        <v>3.33</v>
      </c>
      <c r="G301" s="114">
        <f t="shared" si="12"/>
        <v>3.3300000000000005</v>
      </c>
      <c r="H301" s="114">
        <f t="shared" si="13"/>
        <v>0</v>
      </c>
      <c r="I301" s="114">
        <f t="shared" si="14"/>
        <v>3.3300000000000005</v>
      </c>
    </row>
    <row r="302" spans="1:9">
      <c r="A302" s="80" t="s">
        <v>1420</v>
      </c>
      <c r="B302" s="71" t="s">
        <v>1436</v>
      </c>
      <c r="C302" s="73">
        <v>100</v>
      </c>
      <c r="D302" s="72">
        <v>3.29</v>
      </c>
      <c r="E302" s="72">
        <v>1.34</v>
      </c>
      <c r="F302" s="72">
        <v>25.12</v>
      </c>
      <c r="G302" s="114">
        <f t="shared" si="12"/>
        <v>3.29</v>
      </c>
      <c r="H302" s="114">
        <f t="shared" si="13"/>
        <v>1.34</v>
      </c>
      <c r="I302" s="114">
        <f t="shared" si="14"/>
        <v>25.120000000000005</v>
      </c>
    </row>
    <row r="303" spans="1:9">
      <c r="A303" s="80" t="s">
        <v>1420</v>
      </c>
      <c r="B303" s="71" t="s">
        <v>1437</v>
      </c>
      <c r="C303" s="73">
        <v>100</v>
      </c>
      <c r="D303" s="72">
        <v>0.57999999999999996</v>
      </c>
      <c r="E303" s="72">
        <v>0.19</v>
      </c>
      <c r="F303" s="72">
        <v>2.88</v>
      </c>
      <c r="G303" s="114">
        <f t="shared" si="12"/>
        <v>0.57999999999999996</v>
      </c>
      <c r="H303" s="114">
        <f t="shared" si="13"/>
        <v>0.19</v>
      </c>
      <c r="I303" s="114">
        <f t="shared" si="14"/>
        <v>2.88</v>
      </c>
    </row>
    <row r="304" spans="1:9">
      <c r="A304" s="80" t="s">
        <v>1420</v>
      </c>
      <c r="B304" s="71" t="s">
        <v>1438</v>
      </c>
      <c r="C304" s="73">
        <v>100</v>
      </c>
      <c r="D304" s="72">
        <v>0</v>
      </c>
      <c r="E304" s="72">
        <v>0</v>
      </c>
      <c r="F304" s="72">
        <v>5</v>
      </c>
      <c r="G304" s="114">
        <f t="shared" si="12"/>
        <v>0</v>
      </c>
      <c r="H304" s="114">
        <f t="shared" si="13"/>
        <v>0</v>
      </c>
      <c r="I304" s="114">
        <f t="shared" si="14"/>
        <v>5</v>
      </c>
    </row>
    <row r="305" spans="1:9">
      <c r="A305" s="80" t="s">
        <v>1420</v>
      </c>
      <c r="B305" s="71" t="s">
        <v>1439</v>
      </c>
      <c r="C305" s="73">
        <v>100</v>
      </c>
      <c r="D305" s="72">
        <v>0.83</v>
      </c>
      <c r="E305" s="72">
        <v>0.21</v>
      </c>
      <c r="F305" s="72">
        <v>6.67</v>
      </c>
      <c r="G305" s="114">
        <f t="shared" si="12"/>
        <v>0.83</v>
      </c>
      <c r="H305" s="114">
        <f t="shared" si="13"/>
        <v>0.21</v>
      </c>
      <c r="I305" s="114">
        <f t="shared" si="14"/>
        <v>6.67</v>
      </c>
    </row>
    <row r="306" spans="1:9">
      <c r="A306" s="80" t="s">
        <v>1420</v>
      </c>
      <c r="B306" s="71" t="s">
        <v>1440</v>
      </c>
      <c r="C306" s="73">
        <v>100</v>
      </c>
      <c r="D306" s="72">
        <v>1.2</v>
      </c>
      <c r="E306" s="72">
        <v>0.4</v>
      </c>
      <c r="F306" s="72">
        <v>3.2</v>
      </c>
      <c r="G306" s="114">
        <f t="shared" si="12"/>
        <v>1.2</v>
      </c>
      <c r="H306" s="114">
        <f t="shared" si="13"/>
        <v>0.4</v>
      </c>
      <c r="I306" s="114">
        <f t="shared" si="14"/>
        <v>3.2</v>
      </c>
    </row>
    <row r="307" spans="1:9">
      <c r="A307" s="80" t="s">
        <v>1420</v>
      </c>
      <c r="B307" s="71" t="s">
        <v>1441</v>
      </c>
      <c r="C307" s="73">
        <v>100</v>
      </c>
      <c r="D307" s="72">
        <v>0.8</v>
      </c>
      <c r="E307" s="72">
        <v>0.2</v>
      </c>
      <c r="F307" s="72">
        <v>6.4</v>
      </c>
      <c r="G307" s="114">
        <f t="shared" si="12"/>
        <v>0.8</v>
      </c>
      <c r="H307" s="114">
        <f t="shared" si="13"/>
        <v>0.2</v>
      </c>
      <c r="I307" s="114">
        <f t="shared" si="14"/>
        <v>6.4</v>
      </c>
    </row>
    <row r="308" spans="1:9">
      <c r="A308" s="80" t="s">
        <v>1420</v>
      </c>
      <c r="B308" s="71" t="s">
        <v>1442</v>
      </c>
      <c r="C308" s="73">
        <v>100</v>
      </c>
      <c r="D308" s="72">
        <v>0.88</v>
      </c>
      <c r="E308" s="72">
        <v>0.15</v>
      </c>
      <c r="F308" s="72">
        <v>6.76</v>
      </c>
      <c r="G308" s="114">
        <f t="shared" si="12"/>
        <v>0.88</v>
      </c>
      <c r="H308" s="114">
        <f t="shared" si="13"/>
        <v>0.15</v>
      </c>
      <c r="I308" s="114">
        <f t="shared" si="14"/>
        <v>6.76</v>
      </c>
    </row>
    <row r="309" spans="1:9">
      <c r="A309" s="80" t="s">
        <v>1420</v>
      </c>
      <c r="B309" s="71" t="s">
        <v>1443</v>
      </c>
      <c r="C309" s="73">
        <v>100</v>
      </c>
      <c r="D309" s="72">
        <v>1.94</v>
      </c>
      <c r="E309" s="72">
        <v>0.32</v>
      </c>
      <c r="F309" s="72">
        <v>7.9</v>
      </c>
      <c r="G309" s="114">
        <f t="shared" si="12"/>
        <v>1.94</v>
      </c>
      <c r="H309" s="114">
        <f t="shared" si="13"/>
        <v>0.32</v>
      </c>
      <c r="I309" s="114">
        <f t="shared" si="14"/>
        <v>7.9</v>
      </c>
    </row>
    <row r="310" spans="1:9">
      <c r="A310" s="80" t="s">
        <v>1420</v>
      </c>
      <c r="B310" s="71" t="s">
        <v>1444</v>
      </c>
      <c r="C310" s="73">
        <v>100</v>
      </c>
      <c r="D310" s="72">
        <v>5.42</v>
      </c>
      <c r="E310" s="72">
        <v>0.42</v>
      </c>
      <c r="F310" s="72">
        <v>14.44</v>
      </c>
      <c r="G310" s="114">
        <f t="shared" si="12"/>
        <v>5.42</v>
      </c>
      <c r="H310" s="114">
        <f t="shared" si="13"/>
        <v>0.42</v>
      </c>
      <c r="I310" s="114">
        <f t="shared" si="14"/>
        <v>14.44</v>
      </c>
    </row>
    <row r="311" spans="1:9">
      <c r="A311" s="80" t="s">
        <v>1420</v>
      </c>
      <c r="B311" s="71" t="s">
        <v>1445</v>
      </c>
      <c r="C311" s="73">
        <v>100</v>
      </c>
      <c r="D311" s="72">
        <v>1.85</v>
      </c>
      <c r="E311" s="72">
        <v>0.46</v>
      </c>
      <c r="F311" s="72">
        <v>5.69</v>
      </c>
      <c r="G311" s="114">
        <f t="shared" si="12"/>
        <v>1.8500000000000003</v>
      </c>
      <c r="H311" s="114">
        <f t="shared" si="13"/>
        <v>0.45999999999999996</v>
      </c>
      <c r="I311" s="114">
        <f t="shared" si="14"/>
        <v>5.69</v>
      </c>
    </row>
    <row r="312" spans="1:9">
      <c r="A312" s="80" t="s">
        <v>1420</v>
      </c>
      <c r="B312" s="71" t="s">
        <v>1446</v>
      </c>
      <c r="C312" s="73">
        <v>100</v>
      </c>
      <c r="D312" s="72">
        <v>1.33</v>
      </c>
      <c r="E312" s="72">
        <v>0</v>
      </c>
      <c r="F312" s="72">
        <v>13.33</v>
      </c>
      <c r="G312" s="114">
        <f t="shared" si="12"/>
        <v>1.33</v>
      </c>
      <c r="H312" s="114">
        <f t="shared" si="13"/>
        <v>0</v>
      </c>
      <c r="I312" s="114">
        <f t="shared" si="14"/>
        <v>13.33</v>
      </c>
    </row>
    <row r="313" spans="1:9">
      <c r="A313" s="80" t="s">
        <v>1420</v>
      </c>
      <c r="B313" s="71" t="s">
        <v>1447</v>
      </c>
      <c r="C313" s="73">
        <v>100</v>
      </c>
      <c r="D313" s="72">
        <v>1</v>
      </c>
      <c r="E313" s="72">
        <v>0</v>
      </c>
      <c r="F313" s="72">
        <v>2</v>
      </c>
      <c r="G313" s="114">
        <f t="shared" si="12"/>
        <v>1</v>
      </c>
      <c r="H313" s="114">
        <f t="shared" si="13"/>
        <v>0</v>
      </c>
      <c r="I313" s="114">
        <f t="shared" si="14"/>
        <v>2</v>
      </c>
    </row>
    <row r="314" spans="1:9">
      <c r="A314" s="80" t="s">
        <v>1420</v>
      </c>
      <c r="B314" s="71" t="s">
        <v>1448</v>
      </c>
      <c r="C314" s="73">
        <v>100</v>
      </c>
      <c r="D314" s="72">
        <v>2</v>
      </c>
      <c r="E314" s="72">
        <v>0.56999999999999995</v>
      </c>
      <c r="F314" s="72">
        <v>4.57</v>
      </c>
      <c r="G314" s="114">
        <f t="shared" si="12"/>
        <v>2</v>
      </c>
      <c r="H314" s="114">
        <f t="shared" si="13"/>
        <v>0.56999999999999995</v>
      </c>
      <c r="I314" s="114">
        <f t="shared" si="14"/>
        <v>4.57</v>
      </c>
    </row>
    <row r="315" spans="1:9">
      <c r="A315" s="80" t="s">
        <v>1420</v>
      </c>
      <c r="B315" s="71" t="s">
        <v>1449</v>
      </c>
      <c r="C315" s="73">
        <v>100</v>
      </c>
      <c r="D315" s="72">
        <v>1.92</v>
      </c>
      <c r="E315" s="72">
        <v>0.26</v>
      </c>
      <c r="F315" s="72">
        <v>5</v>
      </c>
      <c r="G315" s="114">
        <f t="shared" si="12"/>
        <v>1.92</v>
      </c>
      <c r="H315" s="114">
        <f t="shared" si="13"/>
        <v>0.26</v>
      </c>
      <c r="I315" s="114">
        <f t="shared" si="14"/>
        <v>5</v>
      </c>
    </row>
    <row r="316" spans="1:9">
      <c r="A316" s="80" t="s">
        <v>1420</v>
      </c>
      <c r="B316" s="71" t="s">
        <v>1450</v>
      </c>
      <c r="C316" s="73">
        <v>100</v>
      </c>
      <c r="D316" s="72">
        <v>2.29</v>
      </c>
      <c r="E316" s="72">
        <v>0.28999999999999998</v>
      </c>
      <c r="F316" s="72">
        <v>2.14</v>
      </c>
      <c r="G316" s="114">
        <f t="shared" si="12"/>
        <v>2.29</v>
      </c>
      <c r="H316" s="114">
        <f t="shared" si="13"/>
        <v>0.28999999999999998</v>
      </c>
      <c r="I316" s="114">
        <f t="shared" si="14"/>
        <v>2.14</v>
      </c>
    </row>
    <row r="317" spans="1:9">
      <c r="A317" s="80" t="s">
        <v>1420</v>
      </c>
      <c r="B317" s="71" t="s">
        <v>1451</v>
      </c>
      <c r="C317" s="73">
        <v>100</v>
      </c>
      <c r="D317" s="72">
        <v>1.88</v>
      </c>
      <c r="E317" s="72">
        <v>0.13</v>
      </c>
      <c r="F317" s="72">
        <v>7.25</v>
      </c>
      <c r="G317" s="114">
        <f t="shared" si="12"/>
        <v>1.8799999999999997</v>
      </c>
      <c r="H317" s="114">
        <f t="shared" si="13"/>
        <v>0.13</v>
      </c>
      <c r="I317" s="114">
        <f t="shared" si="14"/>
        <v>7.2499999999999991</v>
      </c>
    </row>
    <row r="318" spans="1:9">
      <c r="A318" s="80" t="s">
        <v>1420</v>
      </c>
      <c r="B318" s="71" t="s">
        <v>1452</v>
      </c>
      <c r="C318" s="73">
        <v>100</v>
      </c>
      <c r="D318" s="72">
        <v>1.1299999999999999</v>
      </c>
      <c r="E318" s="72">
        <v>0.13</v>
      </c>
      <c r="F318" s="72">
        <v>8.6300000000000008</v>
      </c>
      <c r="G318" s="114">
        <f t="shared" si="12"/>
        <v>1.1299999999999999</v>
      </c>
      <c r="H318" s="114">
        <f t="shared" si="13"/>
        <v>0.13</v>
      </c>
      <c r="I318" s="114">
        <f t="shared" si="14"/>
        <v>8.6300000000000008</v>
      </c>
    </row>
    <row r="319" spans="1:9">
      <c r="A319" s="80" t="s">
        <v>1420</v>
      </c>
      <c r="B319" s="71" t="s">
        <v>1453</v>
      </c>
      <c r="C319" s="73">
        <v>100</v>
      </c>
      <c r="D319" s="72">
        <v>3</v>
      </c>
      <c r="E319" s="72">
        <v>0.67</v>
      </c>
      <c r="F319" s="72">
        <v>6.33</v>
      </c>
      <c r="G319" s="114">
        <f t="shared" si="12"/>
        <v>3</v>
      </c>
      <c r="H319" s="114">
        <f t="shared" si="13"/>
        <v>0.67</v>
      </c>
      <c r="I319" s="114">
        <f t="shared" si="14"/>
        <v>6.3299999999999992</v>
      </c>
    </row>
    <row r="320" spans="1:9">
      <c r="A320" s="80" t="s">
        <v>1420</v>
      </c>
      <c r="B320" s="71" t="s">
        <v>1454</v>
      </c>
      <c r="C320" s="73">
        <v>100</v>
      </c>
      <c r="D320" s="72">
        <v>9.23</v>
      </c>
      <c r="E320" s="72">
        <v>52.31</v>
      </c>
      <c r="F320" s="72">
        <v>9.23</v>
      </c>
      <c r="G320" s="114">
        <f t="shared" si="12"/>
        <v>9.23</v>
      </c>
      <c r="H320" s="114">
        <f t="shared" si="13"/>
        <v>52.31</v>
      </c>
      <c r="I320" s="114">
        <f t="shared" si="14"/>
        <v>9.23</v>
      </c>
    </row>
    <row r="321" spans="1:9">
      <c r="A321" s="80" t="s">
        <v>1420</v>
      </c>
      <c r="B321" s="71" t="s">
        <v>1455</v>
      </c>
      <c r="C321" s="73">
        <v>100</v>
      </c>
      <c r="D321" s="72">
        <v>6</v>
      </c>
      <c r="E321" s="72">
        <v>66</v>
      </c>
      <c r="F321" s="72">
        <v>2</v>
      </c>
      <c r="G321" s="114">
        <f t="shared" si="12"/>
        <v>6</v>
      </c>
      <c r="H321" s="114">
        <f t="shared" si="13"/>
        <v>66</v>
      </c>
      <c r="I321" s="114">
        <f t="shared" si="14"/>
        <v>2</v>
      </c>
    </row>
    <row r="322" spans="1:9">
      <c r="A322" s="80" t="s">
        <v>1420</v>
      </c>
      <c r="B322" s="71" t="s">
        <v>1456</v>
      </c>
      <c r="C322" s="73">
        <v>100</v>
      </c>
      <c r="D322" s="72">
        <v>2.33</v>
      </c>
      <c r="E322" s="72">
        <v>0.1</v>
      </c>
      <c r="F322" s="72">
        <v>25.25</v>
      </c>
      <c r="G322" s="114">
        <f t="shared" si="12"/>
        <v>2.33</v>
      </c>
      <c r="H322" s="114">
        <f t="shared" si="13"/>
        <v>0.1</v>
      </c>
      <c r="I322" s="114">
        <f t="shared" si="14"/>
        <v>25.25</v>
      </c>
    </row>
    <row r="323" spans="1:9">
      <c r="A323" s="80" t="s">
        <v>1420</v>
      </c>
      <c r="B323" s="71" t="s">
        <v>1457</v>
      </c>
      <c r="C323" s="73">
        <v>100</v>
      </c>
      <c r="D323" s="72">
        <v>1.7</v>
      </c>
      <c r="E323" s="72">
        <v>7.0000000000000007E-2</v>
      </c>
      <c r="F323" s="72">
        <v>20</v>
      </c>
      <c r="G323" s="114">
        <f t="shared" si="12"/>
        <v>1.7000000000000002</v>
      </c>
      <c r="H323" s="114">
        <f t="shared" si="13"/>
        <v>7.0000000000000007E-2</v>
      </c>
      <c r="I323" s="114">
        <f t="shared" si="14"/>
        <v>20</v>
      </c>
    </row>
    <row r="324" spans="1:9">
      <c r="A324" s="80" t="s">
        <v>1420</v>
      </c>
      <c r="B324" s="71" t="s">
        <v>1458</v>
      </c>
      <c r="C324" s="73">
        <v>100</v>
      </c>
      <c r="D324" s="72">
        <v>0.67</v>
      </c>
      <c r="E324" s="72">
        <v>0.44</v>
      </c>
      <c r="F324" s="72">
        <v>3.56</v>
      </c>
      <c r="G324" s="114">
        <f t="shared" ref="G324:G387" si="15">D324/C324*100</f>
        <v>0.67</v>
      </c>
      <c r="H324" s="114">
        <f t="shared" ref="H324:H387" si="16">E324/C324*100</f>
        <v>0.44</v>
      </c>
      <c r="I324" s="114">
        <f t="shared" ref="I324:I387" si="17">F324/C324*100</f>
        <v>3.56</v>
      </c>
    </row>
    <row r="325" spans="1:9">
      <c r="A325" s="80" t="s">
        <v>1420</v>
      </c>
      <c r="B325" s="71" t="s">
        <v>1459</v>
      </c>
      <c r="C325" s="73">
        <v>100</v>
      </c>
      <c r="D325" s="72">
        <v>0.93</v>
      </c>
      <c r="E325" s="72">
        <v>0.17</v>
      </c>
      <c r="F325" s="72">
        <v>4.32</v>
      </c>
      <c r="G325" s="114">
        <f t="shared" si="15"/>
        <v>0.93</v>
      </c>
      <c r="H325" s="114">
        <f t="shared" si="16"/>
        <v>0.17</v>
      </c>
      <c r="I325" s="114">
        <f t="shared" si="17"/>
        <v>4.32</v>
      </c>
    </row>
    <row r="326" spans="1:9">
      <c r="A326" s="80" t="s">
        <v>1420</v>
      </c>
      <c r="B326" s="71" t="s">
        <v>1460</v>
      </c>
      <c r="C326" s="73">
        <v>100</v>
      </c>
      <c r="D326" s="72">
        <v>2.12</v>
      </c>
      <c r="E326" s="72">
        <v>4.96</v>
      </c>
      <c r="F326" s="72">
        <v>17.7</v>
      </c>
      <c r="G326" s="114">
        <f t="shared" si="15"/>
        <v>2.12</v>
      </c>
      <c r="H326" s="114">
        <f t="shared" si="16"/>
        <v>4.96</v>
      </c>
      <c r="I326" s="114">
        <f t="shared" si="17"/>
        <v>17.7</v>
      </c>
    </row>
    <row r="327" spans="1:9">
      <c r="A327" s="80" t="s">
        <v>1420</v>
      </c>
      <c r="B327" s="71" t="s">
        <v>1461</v>
      </c>
      <c r="C327" s="73">
        <v>100</v>
      </c>
      <c r="D327" s="72">
        <v>3.16</v>
      </c>
      <c r="E327" s="72">
        <v>0.21</v>
      </c>
      <c r="F327" s="72">
        <v>5.37</v>
      </c>
      <c r="G327" s="114">
        <f t="shared" si="15"/>
        <v>3.16</v>
      </c>
      <c r="H327" s="114">
        <f t="shared" si="16"/>
        <v>0.21</v>
      </c>
      <c r="I327" s="114">
        <f t="shared" si="17"/>
        <v>5.37</v>
      </c>
    </row>
    <row r="328" spans="1:9">
      <c r="A328" s="80" t="s">
        <v>1420</v>
      </c>
      <c r="B328" s="71" t="s">
        <v>1462</v>
      </c>
      <c r="C328" s="73">
        <v>100</v>
      </c>
      <c r="D328" s="72">
        <v>2.11</v>
      </c>
      <c r="E328" s="72">
        <v>1.41</v>
      </c>
      <c r="F328" s="72">
        <v>4.2300000000000004</v>
      </c>
      <c r="G328" s="114">
        <f t="shared" si="15"/>
        <v>2.11</v>
      </c>
      <c r="H328" s="114">
        <f t="shared" si="16"/>
        <v>1.41</v>
      </c>
      <c r="I328" s="114">
        <f t="shared" si="17"/>
        <v>4.2300000000000004</v>
      </c>
    </row>
    <row r="329" spans="1:9">
      <c r="A329" s="80" t="s">
        <v>1420</v>
      </c>
      <c r="B329" s="71" t="s">
        <v>1463</v>
      </c>
      <c r="C329" s="73">
        <v>100</v>
      </c>
      <c r="D329" s="72">
        <v>2.86</v>
      </c>
      <c r="E329" s="72">
        <v>0.36</v>
      </c>
      <c r="F329" s="72">
        <v>3.57</v>
      </c>
      <c r="G329" s="114">
        <f t="shared" si="15"/>
        <v>2.86</v>
      </c>
      <c r="H329" s="114">
        <f t="shared" si="16"/>
        <v>0.36</v>
      </c>
      <c r="I329" s="114">
        <f t="shared" si="17"/>
        <v>3.5699999999999994</v>
      </c>
    </row>
    <row r="330" spans="1:9">
      <c r="A330" s="80" t="s">
        <v>1420</v>
      </c>
      <c r="B330" s="71" t="s">
        <v>1464</v>
      </c>
      <c r="C330" s="73">
        <v>100</v>
      </c>
      <c r="D330" s="72">
        <v>0.64</v>
      </c>
      <c r="E330" s="72">
        <v>0.26</v>
      </c>
      <c r="F330" s="72">
        <v>6.41</v>
      </c>
      <c r="G330" s="114">
        <f t="shared" si="15"/>
        <v>0.64</v>
      </c>
      <c r="H330" s="114">
        <f t="shared" si="16"/>
        <v>0.26</v>
      </c>
      <c r="I330" s="114">
        <f t="shared" si="17"/>
        <v>6.41</v>
      </c>
    </row>
    <row r="331" spans="1:9">
      <c r="A331" s="80" t="s">
        <v>1420</v>
      </c>
      <c r="B331" s="71" t="s">
        <v>1465</v>
      </c>
      <c r="C331" s="73">
        <v>100</v>
      </c>
      <c r="D331" s="72">
        <v>3.82</v>
      </c>
      <c r="E331" s="72">
        <v>0.92</v>
      </c>
      <c r="F331" s="72">
        <v>18.850000000000001</v>
      </c>
      <c r="G331" s="114">
        <f t="shared" si="15"/>
        <v>3.82</v>
      </c>
      <c r="H331" s="114">
        <f t="shared" si="16"/>
        <v>0.91999999999999993</v>
      </c>
      <c r="I331" s="114">
        <f t="shared" si="17"/>
        <v>18.850000000000001</v>
      </c>
    </row>
    <row r="332" spans="1:9">
      <c r="A332" s="80" t="s">
        <v>1420</v>
      </c>
      <c r="B332" s="71" t="s">
        <v>1466</v>
      </c>
      <c r="C332" s="73">
        <v>100</v>
      </c>
      <c r="D332" s="72">
        <v>1.68</v>
      </c>
      <c r="E332" s="72">
        <v>0.12</v>
      </c>
      <c r="F332" s="72">
        <v>10.039999999999999</v>
      </c>
      <c r="G332" s="114">
        <f t="shared" si="15"/>
        <v>1.68</v>
      </c>
      <c r="H332" s="114">
        <f t="shared" si="16"/>
        <v>0.12</v>
      </c>
      <c r="I332" s="114">
        <f t="shared" si="17"/>
        <v>10.039999999999999</v>
      </c>
    </row>
    <row r="333" spans="1:9">
      <c r="A333" s="80" t="s">
        <v>1420</v>
      </c>
      <c r="B333" s="71" t="s">
        <v>1467</v>
      </c>
      <c r="C333" s="73">
        <v>100</v>
      </c>
      <c r="D333" s="72">
        <v>0.82</v>
      </c>
      <c r="E333" s="72">
        <v>0</v>
      </c>
      <c r="F333" s="72">
        <v>5.74</v>
      </c>
      <c r="G333" s="114">
        <f t="shared" si="15"/>
        <v>0.81999999999999984</v>
      </c>
      <c r="H333" s="114">
        <f t="shared" si="16"/>
        <v>0</v>
      </c>
      <c r="I333" s="114">
        <f t="shared" si="17"/>
        <v>5.74</v>
      </c>
    </row>
    <row r="334" spans="1:9">
      <c r="A334" s="80" t="s">
        <v>1420</v>
      </c>
      <c r="B334" s="71" t="s">
        <v>1468</v>
      </c>
      <c r="C334" s="73">
        <v>100</v>
      </c>
      <c r="D334" s="72">
        <v>0.83</v>
      </c>
      <c r="E334" s="72">
        <v>0</v>
      </c>
      <c r="F334" s="72">
        <v>5</v>
      </c>
      <c r="G334" s="114">
        <f t="shared" si="15"/>
        <v>0.83</v>
      </c>
      <c r="H334" s="114">
        <f t="shared" si="16"/>
        <v>0</v>
      </c>
      <c r="I334" s="114">
        <f t="shared" si="17"/>
        <v>5</v>
      </c>
    </row>
    <row r="335" spans="1:9">
      <c r="A335" s="80" t="s">
        <v>1420</v>
      </c>
      <c r="B335" s="71" t="s">
        <v>1469</v>
      </c>
      <c r="C335" s="73">
        <v>100</v>
      </c>
      <c r="D335" s="72">
        <v>0.82</v>
      </c>
      <c r="E335" s="72">
        <v>0.33</v>
      </c>
      <c r="F335" s="72">
        <v>4.63</v>
      </c>
      <c r="G335" s="114">
        <f t="shared" si="15"/>
        <v>0.81999999999999984</v>
      </c>
      <c r="H335" s="114">
        <f t="shared" si="16"/>
        <v>0.33</v>
      </c>
      <c r="I335" s="114">
        <f t="shared" si="17"/>
        <v>4.63</v>
      </c>
    </row>
    <row r="336" spans="1:9">
      <c r="A336" s="80" t="s">
        <v>1420</v>
      </c>
      <c r="B336" s="71" t="s">
        <v>1470</v>
      </c>
      <c r="C336" s="73">
        <v>100</v>
      </c>
      <c r="D336" s="72">
        <v>0.77</v>
      </c>
      <c r="E336" s="72">
        <v>0.13</v>
      </c>
      <c r="F336" s="72">
        <v>4.87</v>
      </c>
      <c r="G336" s="114">
        <f t="shared" si="15"/>
        <v>0.77</v>
      </c>
      <c r="H336" s="114">
        <f t="shared" si="16"/>
        <v>0.13</v>
      </c>
      <c r="I336" s="114">
        <f t="shared" si="17"/>
        <v>4.87</v>
      </c>
    </row>
    <row r="337" spans="1:9">
      <c r="A337" s="80" t="s">
        <v>1420</v>
      </c>
      <c r="B337" s="71" t="s">
        <v>1471</v>
      </c>
      <c r="C337" s="73">
        <v>100</v>
      </c>
      <c r="D337" s="72">
        <v>2.35</v>
      </c>
      <c r="E337" s="72">
        <v>0</v>
      </c>
      <c r="F337" s="72">
        <v>1.18</v>
      </c>
      <c r="G337" s="114">
        <f t="shared" si="15"/>
        <v>2.35</v>
      </c>
      <c r="H337" s="114">
        <f t="shared" si="16"/>
        <v>0</v>
      </c>
      <c r="I337" s="114">
        <f t="shared" si="17"/>
        <v>1.18</v>
      </c>
    </row>
    <row r="338" spans="1:9">
      <c r="A338" s="80" t="s">
        <v>1420</v>
      </c>
      <c r="B338" s="71" t="s">
        <v>1472</v>
      </c>
      <c r="C338" s="73">
        <v>100</v>
      </c>
      <c r="D338" s="72">
        <v>0.67</v>
      </c>
      <c r="E338" s="72">
        <v>0.11</v>
      </c>
      <c r="F338" s="72">
        <v>3.89</v>
      </c>
      <c r="G338" s="114">
        <f t="shared" si="15"/>
        <v>0.67</v>
      </c>
      <c r="H338" s="114">
        <f t="shared" si="16"/>
        <v>0.11</v>
      </c>
      <c r="I338" s="114">
        <f t="shared" si="17"/>
        <v>3.8900000000000006</v>
      </c>
    </row>
    <row r="339" spans="1:9">
      <c r="A339" s="79" t="s">
        <v>1473</v>
      </c>
      <c r="B339" s="71" t="s">
        <v>1474</v>
      </c>
      <c r="C339" s="73">
        <v>100</v>
      </c>
      <c r="D339" s="76">
        <v>0</v>
      </c>
      <c r="E339" s="76">
        <v>0</v>
      </c>
      <c r="F339" s="76">
        <v>0</v>
      </c>
      <c r="G339" s="114">
        <f t="shared" si="15"/>
        <v>0</v>
      </c>
      <c r="H339" s="114">
        <f t="shared" si="16"/>
        <v>0</v>
      </c>
      <c r="I339" s="114">
        <f t="shared" si="17"/>
        <v>0</v>
      </c>
    </row>
    <row r="340" spans="1:9">
      <c r="A340" s="79"/>
      <c r="B340" s="71"/>
      <c r="C340" s="73"/>
      <c r="D340" s="76"/>
      <c r="E340" s="76"/>
      <c r="F340" s="76"/>
      <c r="G340" s="114" t="e">
        <f t="shared" si="15"/>
        <v>#DIV/0!</v>
      </c>
      <c r="H340" s="114" t="e">
        <f t="shared" si="16"/>
        <v>#DIV/0!</v>
      </c>
      <c r="I340" s="114" t="e">
        <f t="shared" si="17"/>
        <v>#DIV/0!</v>
      </c>
    </row>
    <row r="341" spans="1:9">
      <c r="A341" s="79"/>
      <c r="B341" s="71"/>
      <c r="C341" s="73"/>
      <c r="D341" s="76"/>
      <c r="E341" s="76"/>
      <c r="F341" s="76"/>
      <c r="G341" s="114" t="e">
        <f t="shared" si="15"/>
        <v>#DIV/0!</v>
      </c>
      <c r="H341" s="114" t="e">
        <f t="shared" si="16"/>
        <v>#DIV/0!</v>
      </c>
      <c r="I341" s="114" t="e">
        <f t="shared" si="17"/>
        <v>#DIV/0!</v>
      </c>
    </row>
    <row r="342" spans="1:9">
      <c r="A342" s="79"/>
      <c r="B342" s="71"/>
      <c r="C342" s="73"/>
      <c r="D342" s="76"/>
      <c r="E342" s="76"/>
      <c r="F342" s="76"/>
      <c r="G342" s="114" t="e">
        <f t="shared" si="15"/>
        <v>#DIV/0!</v>
      </c>
      <c r="H342" s="114" t="e">
        <f t="shared" si="16"/>
        <v>#DIV/0!</v>
      </c>
      <c r="I342" s="114" t="e">
        <f t="shared" si="17"/>
        <v>#DIV/0!</v>
      </c>
    </row>
    <row r="343" spans="1:9">
      <c r="A343" s="79"/>
      <c r="B343" s="71"/>
      <c r="C343" s="73"/>
      <c r="D343" s="76"/>
      <c r="E343" s="76"/>
      <c r="F343" s="76"/>
      <c r="G343" s="114" t="e">
        <f t="shared" si="15"/>
        <v>#DIV/0!</v>
      </c>
      <c r="H343" s="114" t="e">
        <f t="shared" si="16"/>
        <v>#DIV/0!</v>
      </c>
      <c r="I343" s="114" t="e">
        <f t="shared" si="17"/>
        <v>#DIV/0!</v>
      </c>
    </row>
    <row r="344" spans="1:9">
      <c r="A344" s="79"/>
      <c r="B344" s="71"/>
      <c r="C344" s="73"/>
      <c r="D344" s="76"/>
      <c r="E344" s="76"/>
      <c r="F344" s="76"/>
      <c r="G344" s="114" t="e">
        <f t="shared" si="15"/>
        <v>#DIV/0!</v>
      </c>
      <c r="H344" s="114" t="e">
        <f t="shared" si="16"/>
        <v>#DIV/0!</v>
      </c>
      <c r="I344" s="114" t="e">
        <f t="shared" si="17"/>
        <v>#DIV/0!</v>
      </c>
    </row>
    <row r="345" spans="1:9">
      <c r="A345" s="79"/>
      <c r="B345" s="71"/>
      <c r="C345" s="73"/>
      <c r="D345" s="76"/>
      <c r="E345" s="76"/>
      <c r="F345" s="76"/>
      <c r="G345" s="114" t="e">
        <f t="shared" si="15"/>
        <v>#DIV/0!</v>
      </c>
      <c r="H345" s="114" t="e">
        <f t="shared" si="16"/>
        <v>#DIV/0!</v>
      </c>
      <c r="I345" s="114" t="e">
        <f t="shared" si="17"/>
        <v>#DIV/0!</v>
      </c>
    </row>
    <row r="346" spans="1:9">
      <c r="A346" s="79"/>
      <c r="B346" s="71"/>
      <c r="C346" s="73"/>
      <c r="D346" s="76"/>
      <c r="E346" s="76"/>
      <c r="F346" s="76"/>
      <c r="G346" s="114" t="e">
        <f t="shared" si="15"/>
        <v>#DIV/0!</v>
      </c>
      <c r="H346" s="114" t="e">
        <f t="shared" si="16"/>
        <v>#DIV/0!</v>
      </c>
      <c r="I346" s="114" t="e">
        <f t="shared" si="17"/>
        <v>#DIV/0!</v>
      </c>
    </row>
    <row r="347" spans="1:9">
      <c r="A347" s="79"/>
      <c r="B347" s="71"/>
      <c r="C347" s="73"/>
      <c r="D347" s="76"/>
      <c r="E347" s="76"/>
      <c r="F347" s="76"/>
      <c r="G347" s="114" t="e">
        <f t="shared" si="15"/>
        <v>#DIV/0!</v>
      </c>
      <c r="H347" s="114" t="e">
        <f t="shared" si="16"/>
        <v>#DIV/0!</v>
      </c>
      <c r="I347" s="114" t="e">
        <f t="shared" si="17"/>
        <v>#DIV/0!</v>
      </c>
    </row>
    <row r="348" spans="1:9">
      <c r="A348" s="79"/>
      <c r="B348" s="71"/>
      <c r="C348" s="73"/>
      <c r="D348" s="76"/>
      <c r="E348" s="76"/>
      <c r="F348" s="76"/>
      <c r="G348" s="114" t="e">
        <f t="shared" si="15"/>
        <v>#DIV/0!</v>
      </c>
      <c r="H348" s="114" t="e">
        <f t="shared" si="16"/>
        <v>#DIV/0!</v>
      </c>
      <c r="I348" s="114" t="e">
        <f t="shared" si="17"/>
        <v>#DIV/0!</v>
      </c>
    </row>
    <row r="349" spans="1:9">
      <c r="A349" s="79"/>
      <c r="B349" s="71"/>
      <c r="C349" s="73"/>
      <c r="D349" s="76"/>
      <c r="E349" s="76"/>
      <c r="F349" s="76"/>
      <c r="G349" s="114" t="e">
        <f t="shared" si="15"/>
        <v>#DIV/0!</v>
      </c>
      <c r="H349" s="114" t="e">
        <f t="shared" si="16"/>
        <v>#DIV/0!</v>
      </c>
      <c r="I349" s="114" t="e">
        <f t="shared" si="17"/>
        <v>#DIV/0!</v>
      </c>
    </row>
    <row r="350" spans="1:9">
      <c r="A350" s="79"/>
      <c r="B350" s="71"/>
      <c r="C350" s="73"/>
      <c r="D350" s="76"/>
      <c r="E350" s="76"/>
      <c r="F350" s="76"/>
      <c r="G350" s="114" t="e">
        <f t="shared" si="15"/>
        <v>#DIV/0!</v>
      </c>
      <c r="H350" s="114" t="e">
        <f t="shared" si="16"/>
        <v>#DIV/0!</v>
      </c>
      <c r="I350" s="114" t="e">
        <f t="shared" si="17"/>
        <v>#DIV/0!</v>
      </c>
    </row>
    <row r="351" spans="1:9">
      <c r="A351" s="79"/>
      <c r="B351" s="71"/>
      <c r="C351" s="73"/>
      <c r="D351" s="76"/>
      <c r="E351" s="76"/>
      <c r="F351" s="76"/>
      <c r="G351" s="114" t="e">
        <f t="shared" si="15"/>
        <v>#DIV/0!</v>
      </c>
      <c r="H351" s="114" t="e">
        <f t="shared" si="16"/>
        <v>#DIV/0!</v>
      </c>
      <c r="I351" s="114" t="e">
        <f t="shared" si="17"/>
        <v>#DIV/0!</v>
      </c>
    </row>
    <row r="352" spans="1:9">
      <c r="A352" s="79"/>
      <c r="B352" s="71"/>
      <c r="C352" s="73"/>
      <c r="D352" s="76"/>
      <c r="E352" s="76"/>
      <c r="F352" s="76"/>
      <c r="G352" s="114" t="e">
        <f t="shared" si="15"/>
        <v>#DIV/0!</v>
      </c>
      <c r="H352" s="114" t="e">
        <f t="shared" si="16"/>
        <v>#DIV/0!</v>
      </c>
      <c r="I352" s="114" t="e">
        <f t="shared" si="17"/>
        <v>#DIV/0!</v>
      </c>
    </row>
    <row r="353" spans="1:9">
      <c r="A353" s="79"/>
      <c r="B353" s="71"/>
      <c r="C353" s="73"/>
      <c r="D353" s="76"/>
      <c r="E353" s="76"/>
      <c r="F353" s="76"/>
      <c r="G353" s="114" t="e">
        <f t="shared" si="15"/>
        <v>#DIV/0!</v>
      </c>
      <c r="H353" s="114" t="e">
        <f t="shared" si="16"/>
        <v>#DIV/0!</v>
      </c>
      <c r="I353" s="114" t="e">
        <f t="shared" si="17"/>
        <v>#DIV/0!</v>
      </c>
    </row>
    <row r="354" spans="1:9">
      <c r="A354" s="79"/>
      <c r="B354" s="71"/>
      <c r="C354" s="73"/>
      <c r="D354" s="76"/>
      <c r="E354" s="76"/>
      <c r="F354" s="76"/>
      <c r="G354" s="114" t="e">
        <f t="shared" si="15"/>
        <v>#DIV/0!</v>
      </c>
      <c r="H354" s="114" t="e">
        <f t="shared" si="16"/>
        <v>#DIV/0!</v>
      </c>
      <c r="I354" s="114" t="e">
        <f t="shared" si="17"/>
        <v>#DIV/0!</v>
      </c>
    </row>
    <row r="355" spans="1:9">
      <c r="A355" s="79"/>
      <c r="B355" s="71"/>
      <c r="C355" s="73"/>
      <c r="D355" s="76"/>
      <c r="E355" s="76"/>
      <c r="F355" s="76"/>
      <c r="G355" s="114" t="e">
        <f t="shared" si="15"/>
        <v>#DIV/0!</v>
      </c>
      <c r="H355" s="114" t="e">
        <f t="shared" si="16"/>
        <v>#DIV/0!</v>
      </c>
      <c r="I355" s="114" t="e">
        <f t="shared" si="17"/>
        <v>#DIV/0!</v>
      </c>
    </row>
    <row r="356" spans="1:9">
      <c r="A356" s="79"/>
      <c r="B356" s="71"/>
      <c r="C356" s="73"/>
      <c r="D356" s="76"/>
      <c r="E356" s="76"/>
      <c r="F356" s="76"/>
      <c r="G356" s="114" t="e">
        <f t="shared" si="15"/>
        <v>#DIV/0!</v>
      </c>
      <c r="H356" s="114" t="e">
        <f t="shared" si="16"/>
        <v>#DIV/0!</v>
      </c>
      <c r="I356" s="114" t="e">
        <f t="shared" si="17"/>
        <v>#DIV/0!</v>
      </c>
    </row>
    <row r="357" spans="1:9">
      <c r="A357" s="79"/>
      <c r="B357" s="71"/>
      <c r="C357" s="73"/>
      <c r="D357" s="76"/>
      <c r="E357" s="76"/>
      <c r="F357" s="76"/>
      <c r="G357" s="114" t="e">
        <f t="shared" si="15"/>
        <v>#DIV/0!</v>
      </c>
      <c r="H357" s="114" t="e">
        <f t="shared" si="16"/>
        <v>#DIV/0!</v>
      </c>
      <c r="I357" s="114" t="e">
        <f t="shared" si="17"/>
        <v>#DIV/0!</v>
      </c>
    </row>
    <row r="358" spans="1:9">
      <c r="A358" s="79"/>
      <c r="B358" s="71"/>
      <c r="C358" s="73"/>
      <c r="D358" s="76"/>
      <c r="E358" s="76"/>
      <c r="F358" s="76"/>
      <c r="G358" s="114" t="e">
        <f t="shared" si="15"/>
        <v>#DIV/0!</v>
      </c>
      <c r="H358" s="114" t="e">
        <f t="shared" si="16"/>
        <v>#DIV/0!</v>
      </c>
      <c r="I358" s="114" t="e">
        <f t="shared" si="17"/>
        <v>#DIV/0!</v>
      </c>
    </row>
    <row r="359" spans="1:9">
      <c r="A359" s="79"/>
      <c r="B359" s="71"/>
      <c r="C359" s="73"/>
      <c r="D359" s="76"/>
      <c r="E359" s="76"/>
      <c r="F359" s="76"/>
      <c r="G359" s="114" t="e">
        <f t="shared" si="15"/>
        <v>#DIV/0!</v>
      </c>
      <c r="H359" s="114" t="e">
        <f t="shared" si="16"/>
        <v>#DIV/0!</v>
      </c>
      <c r="I359" s="114" t="e">
        <f t="shared" si="17"/>
        <v>#DIV/0!</v>
      </c>
    </row>
    <row r="360" spans="1:9">
      <c r="A360" s="79"/>
      <c r="B360" s="71"/>
      <c r="C360" s="73"/>
      <c r="D360" s="76"/>
      <c r="E360" s="76"/>
      <c r="F360" s="76"/>
      <c r="G360" s="114" t="e">
        <f t="shared" si="15"/>
        <v>#DIV/0!</v>
      </c>
      <c r="H360" s="114" t="e">
        <f t="shared" si="16"/>
        <v>#DIV/0!</v>
      </c>
      <c r="I360" s="114" t="e">
        <f t="shared" si="17"/>
        <v>#DIV/0!</v>
      </c>
    </row>
    <row r="361" spans="1:9">
      <c r="A361" s="79"/>
      <c r="B361" s="71"/>
      <c r="C361" s="73"/>
      <c r="D361" s="76"/>
      <c r="E361" s="76"/>
      <c r="F361" s="76"/>
      <c r="G361" s="114" t="e">
        <f t="shared" si="15"/>
        <v>#DIV/0!</v>
      </c>
      <c r="H361" s="114" t="e">
        <f t="shared" si="16"/>
        <v>#DIV/0!</v>
      </c>
      <c r="I361" s="114" t="e">
        <f t="shared" si="17"/>
        <v>#DIV/0!</v>
      </c>
    </row>
    <row r="362" spans="1:9">
      <c r="A362" s="79"/>
      <c r="B362" s="71"/>
      <c r="C362" s="73"/>
      <c r="D362" s="76"/>
      <c r="E362" s="76"/>
      <c r="F362" s="76"/>
      <c r="G362" s="114" t="e">
        <f t="shared" si="15"/>
        <v>#DIV/0!</v>
      </c>
      <c r="H362" s="114" t="e">
        <f t="shared" si="16"/>
        <v>#DIV/0!</v>
      </c>
      <c r="I362" s="114" t="e">
        <f t="shared" si="17"/>
        <v>#DIV/0!</v>
      </c>
    </row>
    <row r="363" spans="1:9">
      <c r="A363" s="79"/>
      <c r="B363" s="71"/>
      <c r="C363" s="73"/>
      <c r="D363" s="76"/>
      <c r="E363" s="76"/>
      <c r="F363" s="76"/>
      <c r="G363" s="114" t="e">
        <f t="shared" si="15"/>
        <v>#DIV/0!</v>
      </c>
      <c r="H363" s="114" t="e">
        <f t="shared" si="16"/>
        <v>#DIV/0!</v>
      </c>
      <c r="I363" s="114" t="e">
        <f t="shared" si="17"/>
        <v>#DIV/0!</v>
      </c>
    </row>
    <row r="364" spans="1:9">
      <c r="A364" s="79"/>
      <c r="B364" s="71"/>
      <c r="C364" s="73"/>
      <c r="D364" s="76"/>
      <c r="E364" s="76"/>
      <c r="F364" s="76"/>
      <c r="G364" s="114" t="e">
        <f t="shared" si="15"/>
        <v>#DIV/0!</v>
      </c>
      <c r="H364" s="114" t="e">
        <f t="shared" si="16"/>
        <v>#DIV/0!</v>
      </c>
      <c r="I364" s="114" t="e">
        <f t="shared" si="17"/>
        <v>#DIV/0!</v>
      </c>
    </row>
    <row r="365" spans="1:9">
      <c r="A365" s="79"/>
      <c r="B365" s="71"/>
      <c r="C365" s="73"/>
      <c r="D365" s="76"/>
      <c r="E365" s="76"/>
      <c r="F365" s="76"/>
      <c r="G365" s="114" t="e">
        <f t="shared" si="15"/>
        <v>#DIV/0!</v>
      </c>
      <c r="H365" s="114" t="e">
        <f t="shared" si="16"/>
        <v>#DIV/0!</v>
      </c>
      <c r="I365" s="114" t="e">
        <f t="shared" si="17"/>
        <v>#DIV/0!</v>
      </c>
    </row>
    <row r="366" spans="1:9">
      <c r="A366" s="79"/>
      <c r="B366" s="71"/>
      <c r="C366" s="73"/>
      <c r="D366" s="76"/>
      <c r="E366" s="76"/>
      <c r="F366" s="76"/>
      <c r="G366" s="114" t="e">
        <f t="shared" si="15"/>
        <v>#DIV/0!</v>
      </c>
      <c r="H366" s="114" t="e">
        <f t="shared" si="16"/>
        <v>#DIV/0!</v>
      </c>
      <c r="I366" s="114" t="e">
        <f t="shared" si="17"/>
        <v>#DIV/0!</v>
      </c>
    </row>
    <row r="367" spans="1:9">
      <c r="A367" s="79"/>
      <c r="B367" s="71"/>
      <c r="C367" s="73"/>
      <c r="D367" s="76"/>
      <c r="E367" s="76"/>
      <c r="F367" s="76"/>
      <c r="G367" s="114" t="e">
        <f t="shared" si="15"/>
        <v>#DIV/0!</v>
      </c>
      <c r="H367" s="114" t="e">
        <f t="shared" si="16"/>
        <v>#DIV/0!</v>
      </c>
      <c r="I367" s="114" t="e">
        <f t="shared" si="17"/>
        <v>#DIV/0!</v>
      </c>
    </row>
    <row r="368" spans="1:9">
      <c r="A368" s="79"/>
      <c r="B368" s="71"/>
      <c r="C368" s="73"/>
      <c r="D368" s="76"/>
      <c r="E368" s="76"/>
      <c r="F368" s="76"/>
      <c r="G368" s="114" t="e">
        <f t="shared" si="15"/>
        <v>#DIV/0!</v>
      </c>
      <c r="H368" s="114" t="e">
        <f t="shared" si="16"/>
        <v>#DIV/0!</v>
      </c>
      <c r="I368" s="114" t="e">
        <f t="shared" si="17"/>
        <v>#DIV/0!</v>
      </c>
    </row>
    <row r="369" spans="1:9">
      <c r="A369" s="79"/>
      <c r="B369" s="71"/>
      <c r="C369" s="73"/>
      <c r="D369" s="76"/>
      <c r="E369" s="76"/>
      <c r="F369" s="76"/>
      <c r="G369" s="114" t="e">
        <f t="shared" si="15"/>
        <v>#DIV/0!</v>
      </c>
      <c r="H369" s="114" t="e">
        <f t="shared" si="16"/>
        <v>#DIV/0!</v>
      </c>
      <c r="I369" s="114" t="e">
        <f t="shared" si="17"/>
        <v>#DIV/0!</v>
      </c>
    </row>
    <row r="370" spans="1:9">
      <c r="A370" s="79"/>
      <c r="B370" s="71"/>
      <c r="C370" s="73"/>
      <c r="D370" s="76"/>
      <c r="E370" s="76"/>
      <c r="F370" s="76"/>
      <c r="G370" s="114" t="e">
        <f t="shared" si="15"/>
        <v>#DIV/0!</v>
      </c>
      <c r="H370" s="114" t="e">
        <f t="shared" si="16"/>
        <v>#DIV/0!</v>
      </c>
      <c r="I370" s="114" t="e">
        <f t="shared" si="17"/>
        <v>#DIV/0!</v>
      </c>
    </row>
    <row r="371" spans="1:9">
      <c r="A371" s="79"/>
      <c r="B371" s="71"/>
      <c r="C371" s="73"/>
      <c r="D371" s="76"/>
      <c r="E371" s="76"/>
      <c r="F371" s="76"/>
      <c r="G371" s="114" t="e">
        <f t="shared" si="15"/>
        <v>#DIV/0!</v>
      </c>
      <c r="H371" s="114" t="e">
        <f t="shared" si="16"/>
        <v>#DIV/0!</v>
      </c>
      <c r="I371" s="114" t="e">
        <f t="shared" si="17"/>
        <v>#DIV/0!</v>
      </c>
    </row>
    <row r="372" spans="1:9">
      <c r="A372" s="79"/>
      <c r="B372" s="71"/>
      <c r="C372" s="73"/>
      <c r="D372" s="76"/>
      <c r="E372" s="76"/>
      <c r="F372" s="76"/>
      <c r="G372" s="114" t="e">
        <f t="shared" si="15"/>
        <v>#DIV/0!</v>
      </c>
      <c r="H372" s="114" t="e">
        <f t="shared" si="16"/>
        <v>#DIV/0!</v>
      </c>
      <c r="I372" s="114" t="e">
        <f t="shared" si="17"/>
        <v>#DIV/0!</v>
      </c>
    </row>
    <row r="373" spans="1:9">
      <c r="A373" s="79"/>
      <c r="B373" s="71"/>
      <c r="C373" s="73"/>
      <c r="D373" s="76"/>
      <c r="E373" s="76"/>
      <c r="F373" s="76"/>
      <c r="G373" s="114" t="e">
        <f t="shared" si="15"/>
        <v>#DIV/0!</v>
      </c>
      <c r="H373" s="114" t="e">
        <f t="shared" si="16"/>
        <v>#DIV/0!</v>
      </c>
      <c r="I373" s="114" t="e">
        <f t="shared" si="17"/>
        <v>#DIV/0!</v>
      </c>
    </row>
    <row r="374" spans="1:9">
      <c r="A374" s="79"/>
      <c r="B374" s="71"/>
      <c r="C374" s="73"/>
      <c r="D374" s="76"/>
      <c r="E374" s="76"/>
      <c r="F374" s="76"/>
      <c r="G374" s="114" t="e">
        <f t="shared" si="15"/>
        <v>#DIV/0!</v>
      </c>
      <c r="H374" s="114" t="e">
        <f t="shared" si="16"/>
        <v>#DIV/0!</v>
      </c>
      <c r="I374" s="114" t="e">
        <f t="shared" si="17"/>
        <v>#DIV/0!</v>
      </c>
    </row>
    <row r="375" spans="1:9">
      <c r="A375" s="79"/>
      <c r="B375" s="71"/>
      <c r="C375" s="73"/>
      <c r="D375" s="76"/>
      <c r="E375" s="76"/>
      <c r="F375" s="76"/>
      <c r="G375" s="114" t="e">
        <f t="shared" si="15"/>
        <v>#DIV/0!</v>
      </c>
      <c r="H375" s="114" t="e">
        <f t="shared" si="16"/>
        <v>#DIV/0!</v>
      </c>
      <c r="I375" s="114" t="e">
        <f t="shared" si="17"/>
        <v>#DIV/0!</v>
      </c>
    </row>
    <row r="376" spans="1:9">
      <c r="A376" s="79"/>
      <c r="B376" s="71"/>
      <c r="C376" s="73"/>
      <c r="D376" s="76"/>
      <c r="E376" s="76"/>
      <c r="F376" s="76"/>
      <c r="G376" s="114" t="e">
        <f t="shared" si="15"/>
        <v>#DIV/0!</v>
      </c>
      <c r="H376" s="114" t="e">
        <f t="shared" si="16"/>
        <v>#DIV/0!</v>
      </c>
      <c r="I376" s="114" t="e">
        <f t="shared" si="17"/>
        <v>#DIV/0!</v>
      </c>
    </row>
    <row r="377" spans="1:9">
      <c r="A377" s="79"/>
      <c r="B377" s="71"/>
      <c r="C377" s="73"/>
      <c r="D377" s="76"/>
      <c r="E377" s="76"/>
      <c r="F377" s="76"/>
      <c r="G377" s="114" t="e">
        <f t="shared" si="15"/>
        <v>#DIV/0!</v>
      </c>
      <c r="H377" s="114" t="e">
        <f t="shared" si="16"/>
        <v>#DIV/0!</v>
      </c>
      <c r="I377" s="114" t="e">
        <f t="shared" si="17"/>
        <v>#DIV/0!</v>
      </c>
    </row>
    <row r="378" spans="1:9">
      <c r="A378" s="79"/>
      <c r="B378" s="71"/>
      <c r="C378" s="73"/>
      <c r="D378" s="76"/>
      <c r="E378" s="76"/>
      <c r="F378" s="76"/>
      <c r="G378" s="114" t="e">
        <f t="shared" si="15"/>
        <v>#DIV/0!</v>
      </c>
      <c r="H378" s="114" t="e">
        <f t="shared" si="16"/>
        <v>#DIV/0!</v>
      </c>
      <c r="I378" s="114" t="e">
        <f t="shared" si="17"/>
        <v>#DIV/0!</v>
      </c>
    </row>
    <row r="379" spans="1:9">
      <c r="A379" s="79"/>
      <c r="B379" s="71"/>
      <c r="C379" s="73"/>
      <c r="D379" s="76"/>
      <c r="E379" s="76"/>
      <c r="F379" s="76"/>
      <c r="G379" s="114" t="e">
        <f t="shared" si="15"/>
        <v>#DIV/0!</v>
      </c>
      <c r="H379" s="114" t="e">
        <f t="shared" si="16"/>
        <v>#DIV/0!</v>
      </c>
      <c r="I379" s="114" t="e">
        <f t="shared" si="17"/>
        <v>#DIV/0!</v>
      </c>
    </row>
    <row r="380" spans="1:9">
      <c r="A380" s="79"/>
      <c r="B380" s="71"/>
      <c r="C380" s="73"/>
      <c r="D380" s="76"/>
      <c r="E380" s="76"/>
      <c r="F380" s="76"/>
      <c r="G380" s="114" t="e">
        <f t="shared" si="15"/>
        <v>#DIV/0!</v>
      </c>
      <c r="H380" s="114" t="e">
        <f t="shared" si="16"/>
        <v>#DIV/0!</v>
      </c>
      <c r="I380" s="114" t="e">
        <f t="shared" si="17"/>
        <v>#DIV/0!</v>
      </c>
    </row>
    <row r="381" spans="1:9">
      <c r="A381" s="79"/>
      <c r="B381" s="71"/>
      <c r="C381" s="73"/>
      <c r="D381" s="76"/>
      <c r="E381" s="76"/>
      <c r="F381" s="76"/>
      <c r="G381" s="114" t="e">
        <f t="shared" si="15"/>
        <v>#DIV/0!</v>
      </c>
      <c r="H381" s="114" t="e">
        <f t="shared" si="16"/>
        <v>#DIV/0!</v>
      </c>
      <c r="I381" s="114" t="e">
        <f t="shared" si="17"/>
        <v>#DIV/0!</v>
      </c>
    </row>
    <row r="382" spans="1:9">
      <c r="A382" s="79"/>
      <c r="B382" s="71"/>
      <c r="C382" s="73"/>
      <c r="D382" s="76"/>
      <c r="E382" s="76"/>
      <c r="F382" s="76"/>
      <c r="G382" s="114" t="e">
        <f t="shared" si="15"/>
        <v>#DIV/0!</v>
      </c>
      <c r="H382" s="114" t="e">
        <f t="shared" si="16"/>
        <v>#DIV/0!</v>
      </c>
      <c r="I382" s="114" t="e">
        <f t="shared" si="17"/>
        <v>#DIV/0!</v>
      </c>
    </row>
    <row r="383" spans="1:9">
      <c r="A383" s="79"/>
      <c r="B383" s="71"/>
      <c r="C383" s="73"/>
      <c r="D383" s="76"/>
      <c r="E383" s="76"/>
      <c r="F383" s="76"/>
      <c r="G383" s="114" t="e">
        <f t="shared" si="15"/>
        <v>#DIV/0!</v>
      </c>
      <c r="H383" s="114" t="e">
        <f t="shared" si="16"/>
        <v>#DIV/0!</v>
      </c>
      <c r="I383" s="114" t="e">
        <f t="shared" si="17"/>
        <v>#DIV/0!</v>
      </c>
    </row>
    <row r="384" spans="1:9">
      <c r="A384" s="79"/>
      <c r="B384" s="71"/>
      <c r="C384" s="73"/>
      <c r="D384" s="76"/>
      <c r="E384" s="76"/>
      <c r="F384" s="76"/>
      <c r="G384" s="114" t="e">
        <f t="shared" si="15"/>
        <v>#DIV/0!</v>
      </c>
      <c r="H384" s="114" t="e">
        <f t="shared" si="16"/>
        <v>#DIV/0!</v>
      </c>
      <c r="I384" s="114" t="e">
        <f t="shared" si="17"/>
        <v>#DIV/0!</v>
      </c>
    </row>
    <row r="385" spans="1:9">
      <c r="A385" s="79"/>
      <c r="B385" s="71"/>
      <c r="C385" s="73"/>
      <c r="D385" s="76"/>
      <c r="E385" s="76"/>
      <c r="F385" s="76"/>
      <c r="G385" s="114" t="e">
        <f t="shared" si="15"/>
        <v>#DIV/0!</v>
      </c>
      <c r="H385" s="114" t="e">
        <f t="shared" si="16"/>
        <v>#DIV/0!</v>
      </c>
      <c r="I385" s="114" t="e">
        <f t="shared" si="17"/>
        <v>#DIV/0!</v>
      </c>
    </row>
    <row r="386" spans="1:9">
      <c r="A386" s="79"/>
      <c r="B386" s="71"/>
      <c r="C386" s="73"/>
      <c r="D386" s="76"/>
      <c r="E386" s="76"/>
      <c r="F386" s="76"/>
      <c r="G386" s="114" t="e">
        <f t="shared" si="15"/>
        <v>#DIV/0!</v>
      </c>
      <c r="H386" s="114" t="e">
        <f t="shared" si="16"/>
        <v>#DIV/0!</v>
      </c>
      <c r="I386" s="114" t="e">
        <f t="shared" si="17"/>
        <v>#DIV/0!</v>
      </c>
    </row>
    <row r="387" spans="1:9">
      <c r="A387" s="79"/>
      <c r="B387" s="71"/>
      <c r="C387" s="73"/>
      <c r="D387" s="76"/>
      <c r="E387" s="76"/>
      <c r="F387" s="76"/>
      <c r="G387" s="114" t="e">
        <f t="shared" si="15"/>
        <v>#DIV/0!</v>
      </c>
      <c r="H387" s="114" t="e">
        <f t="shared" si="16"/>
        <v>#DIV/0!</v>
      </c>
      <c r="I387" s="114" t="e">
        <f t="shared" si="17"/>
        <v>#DIV/0!</v>
      </c>
    </row>
    <row r="388" spans="1:9">
      <c r="A388" s="79"/>
      <c r="B388" s="71"/>
      <c r="C388" s="73"/>
      <c r="D388" s="76"/>
      <c r="E388" s="76"/>
      <c r="F388" s="76"/>
      <c r="G388" s="114" t="e">
        <f t="shared" ref="G388:G400" si="18">D388/C388*100</f>
        <v>#DIV/0!</v>
      </c>
      <c r="H388" s="114" t="e">
        <f t="shared" ref="H388:H400" si="19">E388/C388*100</f>
        <v>#DIV/0!</v>
      </c>
      <c r="I388" s="114" t="e">
        <f t="shared" ref="I388:I400" si="20">F388/C388*100</f>
        <v>#DIV/0!</v>
      </c>
    </row>
    <row r="389" spans="1:9">
      <c r="A389" s="79"/>
      <c r="B389" s="71"/>
      <c r="C389" s="73"/>
      <c r="D389" s="76"/>
      <c r="E389" s="76"/>
      <c r="F389" s="76"/>
      <c r="G389" s="114" t="e">
        <f t="shared" si="18"/>
        <v>#DIV/0!</v>
      </c>
      <c r="H389" s="114" t="e">
        <f t="shared" si="19"/>
        <v>#DIV/0!</v>
      </c>
      <c r="I389" s="114" t="e">
        <f t="shared" si="20"/>
        <v>#DIV/0!</v>
      </c>
    </row>
    <row r="390" spans="1:9">
      <c r="A390" s="79"/>
      <c r="B390" s="71"/>
      <c r="C390" s="73"/>
      <c r="D390" s="76"/>
      <c r="E390" s="76"/>
      <c r="F390" s="76"/>
      <c r="G390" s="114" t="e">
        <f t="shared" si="18"/>
        <v>#DIV/0!</v>
      </c>
      <c r="H390" s="114" t="e">
        <f t="shared" si="19"/>
        <v>#DIV/0!</v>
      </c>
      <c r="I390" s="114" t="e">
        <f t="shared" si="20"/>
        <v>#DIV/0!</v>
      </c>
    </row>
    <row r="391" spans="1:9">
      <c r="A391" s="79"/>
      <c r="B391" s="71"/>
      <c r="C391" s="73"/>
      <c r="D391" s="76"/>
      <c r="E391" s="76"/>
      <c r="F391" s="76"/>
      <c r="G391" s="114" t="e">
        <f t="shared" si="18"/>
        <v>#DIV/0!</v>
      </c>
      <c r="H391" s="114" t="e">
        <f t="shared" si="19"/>
        <v>#DIV/0!</v>
      </c>
      <c r="I391" s="114" t="e">
        <f t="shared" si="20"/>
        <v>#DIV/0!</v>
      </c>
    </row>
    <row r="392" spans="1:9">
      <c r="A392" s="79"/>
      <c r="B392" s="71"/>
      <c r="C392" s="73"/>
      <c r="D392" s="76"/>
      <c r="E392" s="76"/>
      <c r="F392" s="76"/>
      <c r="G392" s="114" t="e">
        <f t="shared" si="18"/>
        <v>#DIV/0!</v>
      </c>
      <c r="H392" s="114" t="e">
        <f t="shared" si="19"/>
        <v>#DIV/0!</v>
      </c>
      <c r="I392" s="114" t="e">
        <f t="shared" si="20"/>
        <v>#DIV/0!</v>
      </c>
    </row>
    <row r="393" spans="1:9">
      <c r="A393" s="79"/>
      <c r="B393" s="71"/>
      <c r="C393" s="73"/>
      <c r="D393" s="76"/>
      <c r="E393" s="76"/>
      <c r="F393" s="76"/>
      <c r="G393" s="114" t="e">
        <f t="shared" si="18"/>
        <v>#DIV/0!</v>
      </c>
      <c r="H393" s="114" t="e">
        <f t="shared" si="19"/>
        <v>#DIV/0!</v>
      </c>
      <c r="I393" s="114" t="e">
        <f t="shared" si="20"/>
        <v>#DIV/0!</v>
      </c>
    </row>
    <row r="394" spans="1:9">
      <c r="A394" s="79"/>
      <c r="B394" s="71"/>
      <c r="C394" s="73"/>
      <c r="D394" s="76"/>
      <c r="E394" s="76"/>
      <c r="F394" s="76"/>
      <c r="G394" s="114" t="e">
        <f t="shared" si="18"/>
        <v>#DIV/0!</v>
      </c>
      <c r="H394" s="114" t="e">
        <f t="shared" si="19"/>
        <v>#DIV/0!</v>
      </c>
      <c r="I394" s="114" t="e">
        <f t="shared" si="20"/>
        <v>#DIV/0!</v>
      </c>
    </row>
    <row r="395" spans="1:9">
      <c r="A395" s="79"/>
      <c r="B395" s="71"/>
      <c r="C395" s="73"/>
      <c r="D395" s="76"/>
      <c r="E395" s="76"/>
      <c r="F395" s="76"/>
      <c r="G395" s="114" t="e">
        <f t="shared" si="18"/>
        <v>#DIV/0!</v>
      </c>
      <c r="H395" s="114" t="e">
        <f t="shared" si="19"/>
        <v>#DIV/0!</v>
      </c>
      <c r="I395" s="114" t="e">
        <f t="shared" si="20"/>
        <v>#DIV/0!</v>
      </c>
    </row>
    <row r="396" spans="1:9">
      <c r="A396" s="79"/>
      <c r="B396" s="71"/>
      <c r="C396" s="73"/>
      <c r="D396" s="76"/>
      <c r="E396" s="76"/>
      <c r="F396" s="76"/>
      <c r="G396" s="114" t="e">
        <f t="shared" si="18"/>
        <v>#DIV/0!</v>
      </c>
      <c r="H396" s="114" t="e">
        <f t="shared" si="19"/>
        <v>#DIV/0!</v>
      </c>
      <c r="I396" s="114" t="e">
        <f t="shared" si="20"/>
        <v>#DIV/0!</v>
      </c>
    </row>
    <row r="397" spans="1:9">
      <c r="A397" s="79"/>
      <c r="B397" s="71"/>
      <c r="C397" s="73"/>
      <c r="D397" s="76"/>
      <c r="E397" s="76"/>
      <c r="F397" s="76"/>
      <c r="G397" s="114" t="e">
        <f t="shared" si="18"/>
        <v>#DIV/0!</v>
      </c>
      <c r="H397" s="114" t="e">
        <f t="shared" si="19"/>
        <v>#DIV/0!</v>
      </c>
      <c r="I397" s="114" t="e">
        <f t="shared" si="20"/>
        <v>#DIV/0!</v>
      </c>
    </row>
    <row r="398" spans="1:9">
      <c r="A398" s="79"/>
      <c r="B398" s="71"/>
      <c r="C398" s="73"/>
      <c r="D398" s="76"/>
      <c r="E398" s="76"/>
      <c r="F398" s="76"/>
      <c r="G398" s="114" t="e">
        <f t="shared" si="18"/>
        <v>#DIV/0!</v>
      </c>
      <c r="H398" s="114" t="e">
        <f t="shared" si="19"/>
        <v>#DIV/0!</v>
      </c>
      <c r="I398" s="114" t="e">
        <f t="shared" si="20"/>
        <v>#DIV/0!</v>
      </c>
    </row>
    <row r="399" spans="1:9">
      <c r="A399" s="79"/>
      <c r="B399" s="71"/>
      <c r="C399" s="73"/>
      <c r="D399" s="76"/>
      <c r="E399" s="76"/>
      <c r="F399" s="76"/>
      <c r="G399" s="114" t="e">
        <f t="shared" si="18"/>
        <v>#DIV/0!</v>
      </c>
      <c r="H399" s="114" t="e">
        <f t="shared" si="19"/>
        <v>#DIV/0!</v>
      </c>
      <c r="I399" s="114" t="e">
        <f t="shared" si="20"/>
        <v>#DIV/0!</v>
      </c>
    </row>
    <row r="400" spans="1:9">
      <c r="A400" s="79"/>
      <c r="B400" s="71"/>
      <c r="C400" s="73"/>
      <c r="D400" s="76"/>
      <c r="E400" s="76"/>
      <c r="F400" s="76"/>
      <c r="G400" s="114" t="e">
        <f t="shared" si="18"/>
        <v>#DIV/0!</v>
      </c>
      <c r="H400" s="114" t="e">
        <f t="shared" si="19"/>
        <v>#DIV/0!</v>
      </c>
      <c r="I400" s="114" t="e">
        <f t="shared" si="20"/>
        <v>#DIV/0!</v>
      </c>
    </row>
    <row r="401" spans="2:6">
      <c r="B401" s="163"/>
      <c r="C401" s="164"/>
      <c r="D401" s="165"/>
      <c r="E401" s="165"/>
      <c r="F401" s="165"/>
    </row>
    <row r="402" spans="2:6">
      <c r="B402" s="163"/>
      <c r="C402" s="164"/>
      <c r="D402" s="165"/>
      <c r="E402" s="165"/>
      <c r="F402" s="165"/>
    </row>
    <row r="403" spans="2:6">
      <c r="B403" s="163"/>
      <c r="C403" s="164"/>
      <c r="D403" s="165"/>
      <c r="E403" s="165"/>
      <c r="F403" s="165"/>
    </row>
    <row r="404" spans="2:6">
      <c r="B404" s="163"/>
      <c r="C404" s="164"/>
      <c r="D404" s="165"/>
      <c r="E404" s="165"/>
      <c r="F404" s="165"/>
    </row>
    <row r="405" spans="2:6">
      <c r="B405" s="163"/>
      <c r="C405" s="164"/>
      <c r="D405" s="165"/>
      <c r="E405" s="165"/>
      <c r="F405" s="165"/>
    </row>
    <row r="406" spans="2:6">
      <c r="B406" s="163"/>
      <c r="C406" s="164"/>
      <c r="D406" s="165"/>
      <c r="E406" s="165"/>
      <c r="F406" s="165"/>
    </row>
    <row r="407" spans="2:6">
      <c r="B407" s="163"/>
      <c r="C407" s="164"/>
      <c r="D407" s="165"/>
      <c r="E407" s="165"/>
      <c r="F407" s="165"/>
    </row>
    <row r="408" spans="2:6">
      <c r="B408" s="163"/>
      <c r="C408" s="164"/>
      <c r="D408" s="165"/>
      <c r="E408" s="165"/>
      <c r="F408" s="165"/>
    </row>
    <row r="409" spans="2:6">
      <c r="B409" s="163"/>
      <c r="C409" s="164"/>
      <c r="D409" s="165"/>
      <c r="E409" s="165"/>
      <c r="F409" s="165"/>
    </row>
    <row r="410" spans="2:6">
      <c r="B410" s="163"/>
      <c r="C410" s="164"/>
      <c r="D410" s="165"/>
      <c r="E410" s="165"/>
      <c r="F410" s="165"/>
    </row>
    <row r="411" spans="2:6">
      <c r="B411" s="163"/>
      <c r="C411" s="164"/>
      <c r="D411" s="165"/>
      <c r="E411" s="165"/>
      <c r="F411" s="165"/>
    </row>
    <row r="412" spans="2:6">
      <c r="B412" s="163"/>
      <c r="C412" s="164"/>
      <c r="D412" s="165"/>
      <c r="E412" s="165"/>
      <c r="F412" s="165"/>
    </row>
    <row r="413" spans="2:6">
      <c r="B413" s="163"/>
      <c r="C413" s="164"/>
      <c r="D413" s="165"/>
      <c r="E413" s="165"/>
      <c r="F413" s="165"/>
    </row>
    <row r="414" spans="2:6">
      <c r="B414" s="163"/>
      <c r="C414" s="164"/>
      <c r="D414" s="165"/>
      <c r="E414" s="165"/>
      <c r="F414" s="165"/>
    </row>
    <row r="415" spans="2:6">
      <c r="B415" s="163"/>
      <c r="C415" s="164"/>
      <c r="D415" s="165"/>
      <c r="E415" s="165"/>
      <c r="F415" s="165"/>
    </row>
    <row r="416" spans="2:6">
      <c r="B416" s="163"/>
      <c r="C416" s="164"/>
      <c r="D416" s="165"/>
      <c r="E416" s="165"/>
      <c r="F416" s="165"/>
    </row>
    <row r="417" spans="2:6">
      <c r="B417" s="163"/>
      <c r="C417" s="164"/>
      <c r="D417" s="165"/>
      <c r="E417" s="165"/>
      <c r="F417" s="165"/>
    </row>
    <row r="418" spans="2:6">
      <c r="B418" s="163"/>
      <c r="C418" s="164"/>
      <c r="D418" s="165"/>
      <c r="E418" s="165"/>
      <c r="F418" s="165"/>
    </row>
    <row r="419" spans="2:6">
      <c r="B419" s="163"/>
      <c r="C419" s="164"/>
      <c r="D419" s="165"/>
      <c r="E419" s="165"/>
      <c r="F419" s="165"/>
    </row>
    <row r="420" spans="2:6">
      <c r="B420" s="163"/>
      <c r="C420" s="164"/>
      <c r="D420" s="165"/>
      <c r="E420" s="165"/>
      <c r="F420" s="165"/>
    </row>
    <row r="421" spans="2:6">
      <c r="B421" s="163"/>
      <c r="C421" s="164"/>
      <c r="D421" s="165"/>
      <c r="E421" s="165"/>
      <c r="F421" s="165"/>
    </row>
    <row r="422" spans="2:6">
      <c r="B422" s="163"/>
      <c r="C422" s="164"/>
      <c r="D422" s="165"/>
      <c r="E422" s="165"/>
      <c r="F422" s="165"/>
    </row>
    <row r="423" spans="2:6">
      <c r="B423" s="163"/>
      <c r="C423" s="164"/>
      <c r="D423" s="165"/>
      <c r="E423" s="165"/>
      <c r="F423" s="165"/>
    </row>
    <row r="424" spans="2:6">
      <c r="B424" s="163"/>
      <c r="C424" s="164"/>
      <c r="D424" s="165"/>
      <c r="E424" s="165"/>
      <c r="F424" s="165"/>
    </row>
    <row r="425" spans="2:6">
      <c r="B425" s="163"/>
      <c r="C425" s="164"/>
      <c r="D425" s="165"/>
      <c r="E425" s="165"/>
      <c r="F425" s="165"/>
    </row>
    <row r="426" spans="2:6">
      <c r="B426" s="163"/>
      <c r="C426" s="164"/>
      <c r="D426" s="165"/>
      <c r="E426" s="165"/>
      <c r="F426" s="165"/>
    </row>
    <row r="427" spans="2:6">
      <c r="B427" s="163"/>
      <c r="C427" s="164"/>
      <c r="D427" s="165"/>
      <c r="E427" s="165"/>
      <c r="F427" s="165"/>
    </row>
    <row r="428" spans="2:6">
      <c r="B428" s="163"/>
      <c r="C428" s="164"/>
      <c r="D428" s="165"/>
      <c r="E428" s="165"/>
      <c r="F428" s="165"/>
    </row>
    <row r="429" spans="2:6">
      <c r="B429" s="163"/>
      <c r="C429" s="164"/>
      <c r="D429" s="165"/>
      <c r="E429" s="165"/>
      <c r="F429" s="165"/>
    </row>
    <row r="430" spans="2:6">
      <c r="B430" s="163"/>
      <c r="C430" s="164"/>
      <c r="D430" s="165"/>
      <c r="E430" s="165"/>
      <c r="F430" s="165"/>
    </row>
    <row r="431" spans="2:6">
      <c r="B431" s="163"/>
      <c r="C431" s="164"/>
      <c r="D431" s="165"/>
      <c r="E431" s="165"/>
      <c r="F431" s="165"/>
    </row>
    <row r="432" spans="2:6">
      <c r="B432" s="163"/>
      <c r="C432" s="164"/>
      <c r="D432" s="165"/>
      <c r="E432" s="165"/>
      <c r="F432" s="165"/>
    </row>
    <row r="433" spans="2:6">
      <c r="B433" s="163"/>
      <c r="C433" s="164"/>
      <c r="D433" s="165"/>
      <c r="E433" s="165"/>
      <c r="F433" s="165"/>
    </row>
    <row r="434" spans="2:6">
      <c r="B434" s="163"/>
      <c r="C434" s="164"/>
      <c r="D434" s="165"/>
      <c r="E434" s="165"/>
      <c r="F434" s="165"/>
    </row>
    <row r="435" spans="2:6">
      <c r="B435" s="163"/>
      <c r="C435" s="164"/>
      <c r="D435" s="165"/>
      <c r="E435" s="165"/>
      <c r="F435" s="165"/>
    </row>
    <row r="436" spans="2:6">
      <c r="B436" s="163"/>
      <c r="C436" s="164"/>
      <c r="D436" s="165"/>
      <c r="E436" s="165"/>
      <c r="F436" s="165"/>
    </row>
    <row r="437" spans="2:6">
      <c r="B437" s="163"/>
      <c r="C437" s="164"/>
      <c r="D437" s="165"/>
      <c r="E437" s="165"/>
      <c r="F437" s="165"/>
    </row>
    <row r="438" spans="2:6">
      <c r="B438" s="163"/>
      <c r="C438" s="164"/>
      <c r="D438" s="165"/>
      <c r="E438" s="165"/>
      <c r="F438" s="165"/>
    </row>
    <row r="439" spans="2:6">
      <c r="B439" s="163"/>
      <c r="C439" s="164"/>
      <c r="D439" s="165"/>
      <c r="E439" s="165"/>
      <c r="F439" s="165"/>
    </row>
    <row r="440" spans="2:6">
      <c r="B440" s="163"/>
      <c r="C440" s="164"/>
      <c r="D440" s="165"/>
      <c r="E440" s="165"/>
      <c r="F440" s="165"/>
    </row>
    <row r="441" spans="2:6">
      <c r="B441" s="163"/>
      <c r="C441" s="164"/>
      <c r="D441" s="165"/>
      <c r="E441" s="165"/>
      <c r="F441" s="165"/>
    </row>
    <row r="442" spans="2:6">
      <c r="B442" s="163"/>
      <c r="C442" s="164"/>
      <c r="D442" s="165"/>
      <c r="E442" s="165"/>
      <c r="F442" s="165"/>
    </row>
    <row r="443" spans="2:6">
      <c r="B443" s="163"/>
      <c r="C443" s="164"/>
      <c r="D443" s="165"/>
      <c r="E443" s="165"/>
      <c r="F443" s="165"/>
    </row>
    <row r="444" spans="2:6">
      <c r="B444" s="163"/>
      <c r="C444" s="164"/>
      <c r="D444" s="165"/>
      <c r="E444" s="165"/>
      <c r="F444" s="165"/>
    </row>
    <row r="445" spans="2:6">
      <c r="B445" s="163"/>
      <c r="C445" s="164"/>
      <c r="D445" s="165"/>
      <c r="E445" s="165"/>
      <c r="F445" s="165"/>
    </row>
    <row r="446" spans="2:6">
      <c r="B446" s="163"/>
      <c r="C446" s="164"/>
      <c r="D446" s="165"/>
      <c r="E446" s="165"/>
      <c r="F446" s="165"/>
    </row>
    <row r="447" spans="2:6">
      <c r="B447" s="163"/>
      <c r="C447" s="164"/>
      <c r="D447" s="165"/>
      <c r="E447" s="165"/>
      <c r="F447" s="165"/>
    </row>
    <row r="448" spans="2:6">
      <c r="B448" s="163"/>
      <c r="C448" s="164"/>
      <c r="D448" s="165"/>
      <c r="E448" s="165"/>
      <c r="F448" s="165"/>
    </row>
    <row r="449" spans="2:6">
      <c r="B449" s="163"/>
      <c r="C449" s="164"/>
      <c r="D449" s="165"/>
      <c r="E449" s="165"/>
      <c r="F449" s="165"/>
    </row>
    <row r="450" spans="2:6">
      <c r="B450" s="163"/>
      <c r="C450" s="164"/>
      <c r="D450" s="165"/>
      <c r="E450" s="165"/>
      <c r="F450" s="165"/>
    </row>
    <row r="451" spans="2:6">
      <c r="B451" s="163"/>
      <c r="C451" s="164"/>
      <c r="D451" s="165"/>
      <c r="E451" s="165"/>
      <c r="F451" s="165"/>
    </row>
    <row r="452" spans="2:6">
      <c r="B452" s="163"/>
      <c r="C452" s="164"/>
      <c r="D452" s="165"/>
      <c r="E452" s="165"/>
      <c r="F452" s="165"/>
    </row>
    <row r="453" spans="2:6">
      <c r="B453" s="163"/>
      <c r="C453" s="164"/>
      <c r="D453" s="165"/>
      <c r="E453" s="165"/>
      <c r="F453" s="165"/>
    </row>
    <row r="454" spans="2:6">
      <c r="B454" s="163"/>
      <c r="C454" s="164"/>
      <c r="D454" s="165"/>
      <c r="E454" s="165"/>
      <c r="F454" s="165"/>
    </row>
    <row r="455" spans="2:6">
      <c r="B455" s="163"/>
      <c r="C455" s="164"/>
      <c r="D455" s="165"/>
      <c r="E455" s="165"/>
      <c r="F455" s="165"/>
    </row>
    <row r="456" spans="2:6">
      <c r="B456" s="163"/>
      <c r="C456" s="164"/>
      <c r="D456" s="165"/>
      <c r="E456" s="165"/>
      <c r="F456" s="165"/>
    </row>
    <row r="457" spans="2:6">
      <c r="B457" s="163"/>
      <c r="C457" s="164"/>
      <c r="D457" s="165"/>
      <c r="E457" s="165"/>
      <c r="F457" s="165"/>
    </row>
    <row r="458" spans="2:6">
      <c r="B458" s="163"/>
      <c r="C458" s="164"/>
      <c r="D458" s="165"/>
      <c r="E458" s="165"/>
      <c r="F458" s="165"/>
    </row>
    <row r="459" spans="2:6">
      <c r="B459" s="163"/>
      <c r="C459" s="164"/>
      <c r="D459" s="165"/>
      <c r="E459" s="165"/>
      <c r="F459" s="165"/>
    </row>
    <row r="460" spans="2:6">
      <c r="B460" s="163"/>
      <c r="C460" s="164"/>
      <c r="D460" s="165"/>
      <c r="E460" s="165"/>
      <c r="F460" s="165"/>
    </row>
    <row r="461" spans="2:6">
      <c r="B461" s="163"/>
      <c r="C461" s="164"/>
      <c r="D461" s="165"/>
      <c r="E461" s="165"/>
      <c r="F461" s="165"/>
    </row>
    <row r="462" spans="2:6">
      <c r="B462" s="163"/>
      <c r="C462" s="164"/>
      <c r="D462" s="165"/>
      <c r="E462" s="165"/>
      <c r="F462" s="165"/>
    </row>
    <row r="463" spans="2:6">
      <c r="B463" s="163"/>
      <c r="C463" s="164"/>
      <c r="D463" s="165"/>
      <c r="E463" s="165"/>
      <c r="F463" s="165"/>
    </row>
    <row r="464" spans="2:6">
      <c r="B464" s="163"/>
      <c r="C464" s="164"/>
      <c r="D464" s="165"/>
      <c r="E464" s="165"/>
      <c r="F464" s="165"/>
    </row>
    <row r="465" spans="2:6">
      <c r="B465" s="163"/>
      <c r="C465" s="164"/>
      <c r="D465" s="165"/>
      <c r="E465" s="165"/>
      <c r="F465" s="165"/>
    </row>
    <row r="466" spans="2:6">
      <c r="B466" s="163"/>
      <c r="C466" s="164"/>
      <c r="D466" s="165"/>
      <c r="E466" s="165"/>
      <c r="F466" s="165"/>
    </row>
    <row r="467" spans="2:6">
      <c r="B467" s="163"/>
      <c r="C467" s="164"/>
      <c r="D467" s="165"/>
      <c r="E467" s="165"/>
      <c r="F467" s="165"/>
    </row>
    <row r="468" spans="2:6">
      <c r="B468" s="163"/>
      <c r="C468" s="164"/>
      <c r="D468" s="165"/>
      <c r="E468" s="165"/>
      <c r="F468" s="165"/>
    </row>
    <row r="469" spans="2:6">
      <c r="B469" s="163"/>
      <c r="C469" s="164"/>
      <c r="D469" s="165"/>
      <c r="E469" s="165"/>
      <c r="F469" s="165"/>
    </row>
    <row r="470" spans="2:6">
      <c r="B470" s="163"/>
      <c r="C470" s="164"/>
      <c r="D470" s="165"/>
      <c r="E470" s="165"/>
      <c r="F470" s="165"/>
    </row>
    <row r="471" spans="2:6">
      <c r="B471" s="163"/>
      <c r="C471" s="164"/>
      <c r="D471" s="165"/>
      <c r="E471" s="165"/>
      <c r="F471" s="165"/>
    </row>
    <row r="472" spans="2:6">
      <c r="B472" s="163"/>
      <c r="C472" s="164"/>
      <c r="D472" s="165"/>
      <c r="E472" s="165"/>
      <c r="F472" s="165"/>
    </row>
    <row r="473" spans="2:6">
      <c r="B473" s="163"/>
      <c r="C473" s="164"/>
      <c r="D473" s="165"/>
      <c r="E473" s="165"/>
      <c r="F473" s="165"/>
    </row>
    <row r="474" spans="2:6">
      <c r="B474" s="163"/>
      <c r="C474" s="164"/>
      <c r="D474" s="165"/>
      <c r="E474" s="165"/>
      <c r="F474" s="165"/>
    </row>
    <row r="475" spans="2:6">
      <c r="B475" s="163"/>
      <c r="C475" s="164"/>
      <c r="D475" s="165"/>
      <c r="E475" s="165"/>
      <c r="F475" s="165"/>
    </row>
    <row r="476" spans="2:6">
      <c r="B476" s="163"/>
      <c r="C476" s="164"/>
      <c r="D476" s="165"/>
      <c r="E476" s="165"/>
      <c r="F476" s="165"/>
    </row>
    <row r="477" spans="2:6">
      <c r="B477" s="163"/>
      <c r="C477" s="164"/>
      <c r="D477" s="165"/>
      <c r="E477" s="165"/>
      <c r="F477" s="165"/>
    </row>
    <row r="478" spans="2:6">
      <c r="B478" s="163"/>
      <c r="C478" s="164"/>
      <c r="D478" s="165"/>
      <c r="E478" s="165"/>
      <c r="F478" s="165"/>
    </row>
    <row r="479" spans="2:6">
      <c r="B479" s="163"/>
      <c r="C479" s="164"/>
      <c r="D479" s="165"/>
      <c r="E479" s="165"/>
      <c r="F479" s="165"/>
    </row>
    <row r="480" spans="2:6">
      <c r="B480" s="163"/>
      <c r="C480" s="164"/>
      <c r="D480" s="165"/>
      <c r="E480" s="165"/>
      <c r="F480" s="165"/>
    </row>
    <row r="481" spans="2:6">
      <c r="B481" s="163"/>
      <c r="C481" s="164"/>
      <c r="D481" s="165"/>
      <c r="E481" s="165"/>
      <c r="F481" s="165"/>
    </row>
  </sheetData>
  <sheetProtection sheet="1" objects="1" scenarios="1"/>
  <printOptions horizontalCentered="1"/>
  <pageMargins left="0.76" right="0.28999999999999998" top="0.48" bottom="0.38" header="0.5" footer="0.5"/>
  <pageSetup scale="90" fitToHeight="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68"/>
  <sheetViews>
    <sheetView showGridLines="0" topLeftCell="A100" zoomScale="75" workbookViewId="0">
      <selection activeCell="L9" sqref="L9"/>
    </sheetView>
  </sheetViews>
  <sheetFormatPr defaultColWidth="10.7109375" defaultRowHeight="15.75"/>
  <cols>
    <col min="1" max="1" width="32.7109375" style="32" bestFit="1" customWidth="1"/>
    <col min="2" max="2" width="45" style="35" bestFit="1" customWidth="1"/>
    <col min="3" max="3" width="10" style="70" customWidth="1"/>
    <col min="4" max="4" width="8" style="36" bestFit="1" customWidth="1"/>
    <col min="5" max="5" width="8.7109375" style="36" bestFit="1" customWidth="1"/>
    <col min="6" max="6" width="10.5703125" style="36" bestFit="1" customWidth="1"/>
    <col min="7" max="7" width="8" style="115" bestFit="1" customWidth="1"/>
    <col min="8" max="8" width="8.7109375" style="115" bestFit="1" customWidth="1"/>
    <col min="9" max="9" width="10.5703125" style="115" bestFit="1" customWidth="1"/>
    <col min="10" max="16384" width="10.7109375" style="32"/>
  </cols>
  <sheetData>
    <row r="1" spans="1:11">
      <c r="A1" s="77"/>
      <c r="B1" s="71"/>
      <c r="C1" s="73"/>
      <c r="D1" s="76"/>
      <c r="E1" s="76"/>
      <c r="F1" s="76"/>
      <c r="G1" s="114"/>
      <c r="H1" s="114"/>
      <c r="I1" s="114"/>
    </row>
    <row r="2" spans="1:11" s="33" customFormat="1">
      <c r="A2" s="79" t="s">
        <v>33</v>
      </c>
      <c r="B2" s="81" t="s">
        <v>28</v>
      </c>
      <c r="C2" s="78" t="s">
        <v>32</v>
      </c>
      <c r="D2" s="78" t="s">
        <v>29</v>
      </c>
      <c r="E2" s="78" t="s">
        <v>30</v>
      </c>
      <c r="F2" s="78" t="s">
        <v>31</v>
      </c>
      <c r="G2" s="78" t="s">
        <v>29</v>
      </c>
      <c r="H2" s="78" t="s">
        <v>30</v>
      </c>
      <c r="I2" s="78" t="s">
        <v>31</v>
      </c>
    </row>
    <row r="3" spans="1:11">
      <c r="A3" s="80" t="s">
        <v>558</v>
      </c>
      <c r="B3" s="71" t="s">
        <v>133</v>
      </c>
      <c r="C3" s="73">
        <v>100</v>
      </c>
      <c r="D3" s="72">
        <v>2</v>
      </c>
      <c r="E3" s="72">
        <v>14.66</v>
      </c>
      <c r="F3" s="72">
        <v>1.83</v>
      </c>
      <c r="G3" s="114">
        <f t="shared" ref="G3:G35" si="0">D3/C3*100</f>
        <v>2</v>
      </c>
      <c r="H3" s="114">
        <f t="shared" ref="H3:H35" si="1">E3/C3*100</f>
        <v>14.66</v>
      </c>
      <c r="I3" s="114">
        <f t="shared" ref="I3:I35" si="2">F3/C3*100</f>
        <v>1.83</v>
      </c>
      <c r="K3" s="32" t="s">
        <v>1109</v>
      </c>
    </row>
    <row r="4" spans="1:11">
      <c r="A4" s="80" t="s">
        <v>558</v>
      </c>
      <c r="B4" s="71" t="s">
        <v>134</v>
      </c>
      <c r="C4" s="73">
        <v>100</v>
      </c>
      <c r="D4" s="72">
        <v>0.6</v>
      </c>
      <c r="E4" s="72">
        <v>0.5</v>
      </c>
      <c r="F4" s="72">
        <v>7.9</v>
      </c>
      <c r="G4" s="114">
        <f t="shared" si="0"/>
        <v>0.6</v>
      </c>
      <c r="H4" s="114">
        <f t="shared" si="1"/>
        <v>0.5</v>
      </c>
      <c r="I4" s="114">
        <f t="shared" si="2"/>
        <v>7.9</v>
      </c>
    </row>
    <row r="5" spans="1:11">
      <c r="A5" s="80" t="s">
        <v>558</v>
      </c>
      <c r="B5" s="71" t="s">
        <v>137</v>
      </c>
      <c r="C5" s="73">
        <v>100</v>
      </c>
      <c r="D5" s="72">
        <v>0.54</v>
      </c>
      <c r="E5" s="72">
        <v>0.12</v>
      </c>
      <c r="F5" s="72">
        <v>11.72</v>
      </c>
      <c r="G5" s="114">
        <f t="shared" si="0"/>
        <v>0.54</v>
      </c>
      <c r="H5" s="114">
        <f t="shared" si="1"/>
        <v>0.12</v>
      </c>
      <c r="I5" s="114">
        <f t="shared" si="2"/>
        <v>11.72</v>
      </c>
    </row>
    <row r="6" spans="1:11">
      <c r="A6" s="80" t="s">
        <v>567</v>
      </c>
      <c r="B6" s="71" t="s">
        <v>79</v>
      </c>
      <c r="C6" s="73">
        <v>100</v>
      </c>
      <c r="D6" s="72">
        <v>25.8</v>
      </c>
      <c r="E6" s="72">
        <v>49.2</v>
      </c>
      <c r="F6" s="72">
        <v>7.6</v>
      </c>
      <c r="G6" s="114">
        <f t="shared" si="0"/>
        <v>25.8</v>
      </c>
      <c r="H6" s="114">
        <f t="shared" si="1"/>
        <v>49.2</v>
      </c>
      <c r="I6" s="114">
        <f t="shared" si="2"/>
        <v>7.6</v>
      </c>
    </row>
    <row r="7" spans="1:11">
      <c r="A7" s="80" t="s">
        <v>559</v>
      </c>
      <c r="B7" s="71" t="s">
        <v>89</v>
      </c>
      <c r="C7" s="73">
        <v>100</v>
      </c>
      <c r="D7" s="72">
        <v>0.6</v>
      </c>
      <c r="E7" s="72">
        <v>0.2</v>
      </c>
      <c r="F7" s="72">
        <v>7.1</v>
      </c>
      <c r="G7" s="114">
        <f t="shared" si="0"/>
        <v>0.6</v>
      </c>
      <c r="H7" s="114">
        <f t="shared" si="1"/>
        <v>0.2</v>
      </c>
      <c r="I7" s="114">
        <f t="shared" si="2"/>
        <v>7.1</v>
      </c>
    </row>
    <row r="8" spans="1:11">
      <c r="A8" s="80" t="s">
        <v>560</v>
      </c>
      <c r="B8" s="71" t="s">
        <v>141</v>
      </c>
      <c r="C8" s="73">
        <v>100</v>
      </c>
      <c r="D8" s="72">
        <v>3.2</v>
      </c>
      <c r="E8" s="72">
        <v>0.6</v>
      </c>
      <c r="F8" s="72">
        <v>1.1000000000000001</v>
      </c>
      <c r="G8" s="114">
        <f t="shared" si="0"/>
        <v>3.2</v>
      </c>
      <c r="H8" s="114">
        <f t="shared" si="1"/>
        <v>0.6</v>
      </c>
      <c r="I8" s="114">
        <f t="shared" si="2"/>
        <v>1.1000000000000001</v>
      </c>
    </row>
    <row r="9" spans="1:11">
      <c r="A9" s="80" t="s">
        <v>561</v>
      </c>
      <c r="B9" s="71" t="s">
        <v>55</v>
      </c>
      <c r="C9" s="73">
        <v>100</v>
      </c>
      <c r="D9" s="72">
        <v>1</v>
      </c>
      <c r="E9" s="72">
        <v>0.2</v>
      </c>
      <c r="F9" s="72">
        <v>2.2999999999999998</v>
      </c>
      <c r="G9" s="114">
        <f t="shared" si="0"/>
        <v>1</v>
      </c>
      <c r="H9" s="114">
        <f t="shared" si="1"/>
        <v>0.2</v>
      </c>
      <c r="I9" s="114">
        <f t="shared" si="2"/>
        <v>2.2999999999999998</v>
      </c>
    </row>
    <row r="10" spans="1:11">
      <c r="A10" s="80" t="s">
        <v>563</v>
      </c>
      <c r="B10" s="71" t="s">
        <v>143</v>
      </c>
      <c r="C10" s="73">
        <v>100</v>
      </c>
      <c r="D10" s="72">
        <v>20.399999999999999</v>
      </c>
      <c r="E10" s="72">
        <v>12.5</v>
      </c>
      <c r="F10" s="72">
        <v>0</v>
      </c>
      <c r="G10" s="114">
        <f t="shared" si="0"/>
        <v>20.399999999999999</v>
      </c>
      <c r="H10" s="114">
        <f t="shared" si="1"/>
        <v>12.5</v>
      </c>
      <c r="I10" s="114">
        <f t="shared" si="2"/>
        <v>0</v>
      </c>
    </row>
    <row r="11" spans="1:11">
      <c r="A11" s="80" t="s">
        <v>563</v>
      </c>
      <c r="B11" s="71" t="s">
        <v>99</v>
      </c>
      <c r="C11" s="73">
        <v>100</v>
      </c>
      <c r="D11" s="72">
        <v>19.3</v>
      </c>
      <c r="E11" s="72">
        <v>3.8</v>
      </c>
      <c r="F11" s="72">
        <v>0</v>
      </c>
      <c r="G11" s="114">
        <f t="shared" si="0"/>
        <v>19.3</v>
      </c>
      <c r="H11" s="114">
        <f t="shared" si="1"/>
        <v>3.8</v>
      </c>
      <c r="I11" s="114">
        <f t="shared" si="2"/>
        <v>0</v>
      </c>
    </row>
    <row r="12" spans="1:11">
      <c r="A12" s="80" t="s">
        <v>562</v>
      </c>
      <c r="B12" s="74" t="s">
        <v>65</v>
      </c>
      <c r="C12" s="73">
        <v>100</v>
      </c>
      <c r="D12" s="72">
        <v>23</v>
      </c>
      <c r="E12" s="72">
        <v>30</v>
      </c>
      <c r="F12" s="72">
        <v>0</v>
      </c>
      <c r="G12" s="114">
        <f t="shared" si="0"/>
        <v>23</v>
      </c>
      <c r="H12" s="114">
        <f t="shared" si="1"/>
        <v>30</v>
      </c>
      <c r="I12" s="114">
        <f t="shared" si="2"/>
        <v>0</v>
      </c>
    </row>
    <row r="13" spans="1:11">
      <c r="A13" s="80" t="s">
        <v>562</v>
      </c>
      <c r="B13" s="71" t="s">
        <v>106</v>
      </c>
      <c r="C13" s="73">
        <v>100</v>
      </c>
      <c r="D13" s="72">
        <v>19</v>
      </c>
      <c r="E13" s="72">
        <v>12</v>
      </c>
      <c r="F13" s="72">
        <v>0</v>
      </c>
      <c r="G13" s="114">
        <f t="shared" si="0"/>
        <v>19</v>
      </c>
      <c r="H13" s="114">
        <f t="shared" si="1"/>
        <v>12</v>
      </c>
      <c r="I13" s="114">
        <f t="shared" si="2"/>
        <v>0</v>
      </c>
    </row>
    <row r="14" spans="1:11">
      <c r="A14" s="80" t="s">
        <v>562</v>
      </c>
      <c r="B14" s="71" t="s">
        <v>148</v>
      </c>
      <c r="C14" s="73">
        <v>100</v>
      </c>
      <c r="D14" s="72">
        <v>12.62</v>
      </c>
      <c r="E14" s="72">
        <v>39.69</v>
      </c>
      <c r="F14" s="72">
        <v>1.28</v>
      </c>
      <c r="G14" s="114">
        <f t="shared" si="0"/>
        <v>12.619999999999997</v>
      </c>
      <c r="H14" s="114">
        <f t="shared" si="1"/>
        <v>39.69</v>
      </c>
      <c r="I14" s="114">
        <f t="shared" si="2"/>
        <v>1.28</v>
      </c>
    </row>
    <row r="15" spans="1:11">
      <c r="A15" s="80" t="s">
        <v>567</v>
      </c>
      <c r="B15" s="75" t="s">
        <v>82</v>
      </c>
      <c r="C15" s="73">
        <v>100</v>
      </c>
      <c r="D15" s="72">
        <v>14.3</v>
      </c>
      <c r="E15" s="72">
        <v>66.400000000000006</v>
      </c>
      <c r="F15" s="72">
        <v>4.8</v>
      </c>
      <c r="G15" s="114">
        <f t="shared" si="0"/>
        <v>14.3</v>
      </c>
      <c r="H15" s="114">
        <f t="shared" si="1"/>
        <v>66.400000000000006</v>
      </c>
      <c r="I15" s="114">
        <f t="shared" si="2"/>
        <v>4.8</v>
      </c>
    </row>
    <row r="16" spans="1:11">
      <c r="A16" s="80" t="s">
        <v>559</v>
      </c>
      <c r="B16" s="71" t="s">
        <v>151</v>
      </c>
      <c r="C16" s="73">
        <v>100</v>
      </c>
      <c r="D16" s="72">
        <v>0.7</v>
      </c>
      <c r="E16" s="72">
        <v>0.5</v>
      </c>
      <c r="F16" s="72">
        <v>8</v>
      </c>
      <c r="G16" s="114">
        <f t="shared" si="0"/>
        <v>0.7</v>
      </c>
      <c r="H16" s="114">
        <f t="shared" si="1"/>
        <v>0.5</v>
      </c>
      <c r="I16" s="114">
        <f t="shared" si="2"/>
        <v>8</v>
      </c>
    </row>
    <row r="17" spans="1:9">
      <c r="A17" s="80" t="s">
        <v>564</v>
      </c>
      <c r="B17" s="71" t="s">
        <v>42</v>
      </c>
      <c r="C17" s="73">
        <v>100</v>
      </c>
      <c r="D17" s="72">
        <v>0</v>
      </c>
      <c r="E17" s="72">
        <v>0</v>
      </c>
      <c r="F17" s="72">
        <v>0</v>
      </c>
      <c r="G17" s="114">
        <f t="shared" si="0"/>
        <v>0</v>
      </c>
      <c r="H17" s="114">
        <f t="shared" si="1"/>
        <v>0</v>
      </c>
      <c r="I17" s="114">
        <f t="shared" si="2"/>
        <v>0</v>
      </c>
    </row>
    <row r="18" spans="1:9">
      <c r="A18" s="80" t="s">
        <v>562</v>
      </c>
      <c r="B18" s="71" t="s">
        <v>74</v>
      </c>
      <c r="C18" s="73">
        <v>100</v>
      </c>
      <c r="D18" s="72">
        <v>20.6</v>
      </c>
      <c r="E18" s="72">
        <v>3.5</v>
      </c>
      <c r="F18" s="72">
        <v>0</v>
      </c>
      <c r="G18" s="114">
        <f t="shared" si="0"/>
        <v>20.6</v>
      </c>
      <c r="H18" s="114">
        <f t="shared" si="1"/>
        <v>3.5000000000000004</v>
      </c>
      <c r="I18" s="114">
        <f t="shared" si="2"/>
        <v>0</v>
      </c>
    </row>
    <row r="19" spans="1:9">
      <c r="A19" s="80" t="s">
        <v>574</v>
      </c>
      <c r="B19" s="71" t="s">
        <v>774</v>
      </c>
      <c r="C19" s="73">
        <v>100</v>
      </c>
      <c r="D19" s="72">
        <v>2.2400000000000002</v>
      </c>
      <c r="E19" s="72">
        <v>1.08</v>
      </c>
      <c r="F19" s="72">
        <v>0.74</v>
      </c>
      <c r="G19" s="114">
        <f t="shared" si="0"/>
        <v>2.2400000000000002</v>
      </c>
      <c r="H19" s="114">
        <f t="shared" si="1"/>
        <v>1.08</v>
      </c>
      <c r="I19" s="114">
        <f t="shared" si="2"/>
        <v>0.74</v>
      </c>
    </row>
    <row r="20" spans="1:9">
      <c r="A20" s="80" t="s">
        <v>559</v>
      </c>
      <c r="B20" s="71" t="s">
        <v>175</v>
      </c>
      <c r="C20" s="73">
        <v>100</v>
      </c>
      <c r="D20" s="72">
        <v>0.74</v>
      </c>
      <c r="E20" s="72">
        <v>0.33</v>
      </c>
      <c r="F20" s="72">
        <v>12.09</v>
      </c>
      <c r="G20" s="114">
        <f t="shared" si="0"/>
        <v>0.74</v>
      </c>
      <c r="H20" s="114">
        <f t="shared" si="1"/>
        <v>0.33</v>
      </c>
      <c r="I20" s="114">
        <f t="shared" si="2"/>
        <v>12.09</v>
      </c>
    </row>
    <row r="21" spans="1:9">
      <c r="A21" s="80" t="s">
        <v>563</v>
      </c>
      <c r="B21" s="71" t="s">
        <v>102</v>
      </c>
      <c r="C21" s="73">
        <v>100</v>
      </c>
      <c r="D21" s="72">
        <v>22.5</v>
      </c>
      <c r="E21" s="72">
        <v>8.5</v>
      </c>
      <c r="F21" s="72">
        <v>0</v>
      </c>
      <c r="G21" s="114">
        <f t="shared" si="0"/>
        <v>22.5</v>
      </c>
      <c r="H21" s="114">
        <f t="shared" si="1"/>
        <v>8.5</v>
      </c>
      <c r="I21" s="114">
        <f t="shared" si="2"/>
        <v>0</v>
      </c>
    </row>
    <row r="22" spans="1:9">
      <c r="A22" s="80" t="s">
        <v>563</v>
      </c>
      <c r="B22" s="71" t="s">
        <v>177</v>
      </c>
      <c r="C22" s="73">
        <v>100</v>
      </c>
      <c r="D22" s="72">
        <v>20.9</v>
      </c>
      <c r="E22" s="72">
        <v>5.8</v>
      </c>
      <c r="F22" s="72">
        <v>0</v>
      </c>
      <c r="G22" s="114">
        <f t="shared" si="0"/>
        <v>20.9</v>
      </c>
      <c r="H22" s="114">
        <f t="shared" si="1"/>
        <v>5.8</v>
      </c>
      <c r="I22" s="114">
        <f t="shared" si="2"/>
        <v>0</v>
      </c>
    </row>
    <row r="23" spans="1:9">
      <c r="A23" s="80" t="s">
        <v>565</v>
      </c>
      <c r="B23" s="71" t="s">
        <v>178</v>
      </c>
      <c r="C23" s="73">
        <v>100</v>
      </c>
      <c r="D23" s="72">
        <v>23</v>
      </c>
      <c r="E23" s="72">
        <v>1.6</v>
      </c>
      <c r="F23" s="72">
        <v>50.8</v>
      </c>
      <c r="G23" s="114">
        <f t="shared" si="0"/>
        <v>23</v>
      </c>
      <c r="H23" s="114">
        <f t="shared" si="1"/>
        <v>1.6</v>
      </c>
      <c r="I23" s="114">
        <f t="shared" si="2"/>
        <v>50.8</v>
      </c>
    </row>
    <row r="24" spans="1:9">
      <c r="A24" s="80" t="s">
        <v>558</v>
      </c>
      <c r="B24" s="71" t="s">
        <v>182</v>
      </c>
      <c r="C24" s="73">
        <v>100</v>
      </c>
      <c r="D24" s="72">
        <v>0.77</v>
      </c>
      <c r="E24" s="72">
        <v>0.14000000000000001</v>
      </c>
      <c r="F24" s="72">
        <v>9.06</v>
      </c>
      <c r="G24" s="114">
        <f t="shared" si="0"/>
        <v>0.77</v>
      </c>
      <c r="H24" s="114">
        <f t="shared" si="1"/>
        <v>0.14000000000000001</v>
      </c>
      <c r="I24" s="114">
        <f t="shared" si="2"/>
        <v>9.06</v>
      </c>
    </row>
    <row r="25" spans="1:9">
      <c r="A25" s="80" t="s">
        <v>567</v>
      </c>
      <c r="B25" s="71" t="s">
        <v>80</v>
      </c>
      <c r="C25" s="73">
        <v>100</v>
      </c>
      <c r="D25" s="72">
        <v>15.2</v>
      </c>
      <c r="E25" s="72">
        <v>65.2</v>
      </c>
      <c r="F25" s="72">
        <v>7</v>
      </c>
      <c r="G25" s="114">
        <f t="shared" si="0"/>
        <v>15.2</v>
      </c>
      <c r="H25" s="114">
        <f t="shared" si="1"/>
        <v>65.2</v>
      </c>
      <c r="I25" s="114">
        <f t="shared" si="2"/>
        <v>7.0000000000000009</v>
      </c>
    </row>
    <row r="26" spans="1:9">
      <c r="A26" s="80" t="s">
        <v>566</v>
      </c>
      <c r="B26" s="71" t="s">
        <v>184</v>
      </c>
      <c r="C26" s="73">
        <v>100</v>
      </c>
      <c r="D26" s="72">
        <v>3.7</v>
      </c>
      <c r="E26" s="72">
        <v>1.7</v>
      </c>
      <c r="F26" s="72">
        <v>1.1000000000000001</v>
      </c>
      <c r="G26" s="114">
        <f t="shared" si="0"/>
        <v>3.7000000000000006</v>
      </c>
      <c r="H26" s="114">
        <f t="shared" si="1"/>
        <v>1.7000000000000002</v>
      </c>
      <c r="I26" s="114">
        <f t="shared" si="2"/>
        <v>1.1000000000000001</v>
      </c>
    </row>
    <row r="27" spans="1:9">
      <c r="A27" s="80" t="s">
        <v>566</v>
      </c>
      <c r="B27" s="71" t="s">
        <v>186</v>
      </c>
      <c r="C27" s="73">
        <v>100</v>
      </c>
      <c r="D27" s="72">
        <v>1.49</v>
      </c>
      <c r="E27" s="72">
        <v>0.53</v>
      </c>
      <c r="F27" s="72">
        <v>3.06</v>
      </c>
      <c r="G27" s="114">
        <f t="shared" si="0"/>
        <v>1.49</v>
      </c>
      <c r="H27" s="114">
        <f t="shared" si="1"/>
        <v>0.53</v>
      </c>
      <c r="I27" s="114">
        <f t="shared" si="2"/>
        <v>3.06</v>
      </c>
    </row>
    <row r="28" spans="1:9">
      <c r="A28" s="80" t="s">
        <v>558</v>
      </c>
      <c r="B28" s="71" t="s">
        <v>187</v>
      </c>
      <c r="C28" s="73">
        <v>100</v>
      </c>
      <c r="D28" s="72">
        <v>0.36</v>
      </c>
      <c r="E28" s="72">
        <v>0.14000000000000001</v>
      </c>
      <c r="F28" s="72">
        <v>12.13</v>
      </c>
      <c r="G28" s="114">
        <f t="shared" si="0"/>
        <v>0.36</v>
      </c>
      <c r="H28" s="114">
        <f t="shared" si="1"/>
        <v>0.14000000000000001</v>
      </c>
      <c r="I28" s="114">
        <f t="shared" si="2"/>
        <v>12.13</v>
      </c>
    </row>
    <row r="29" spans="1:9">
      <c r="A29" s="80" t="s">
        <v>562</v>
      </c>
      <c r="B29" s="71" t="s">
        <v>188</v>
      </c>
      <c r="C29" s="73">
        <v>100</v>
      </c>
      <c r="D29" s="72">
        <v>15.2</v>
      </c>
      <c r="E29" s="72">
        <v>39</v>
      </c>
      <c r="F29" s="72">
        <v>0</v>
      </c>
      <c r="G29" s="114">
        <f t="shared" si="0"/>
        <v>15.2</v>
      </c>
      <c r="H29" s="114">
        <f t="shared" si="1"/>
        <v>39</v>
      </c>
      <c r="I29" s="114">
        <f t="shared" si="2"/>
        <v>0</v>
      </c>
    </row>
    <row r="30" spans="1:9">
      <c r="A30" s="80" t="s">
        <v>558</v>
      </c>
      <c r="B30" s="71" t="s">
        <v>85</v>
      </c>
      <c r="C30" s="73">
        <v>100</v>
      </c>
      <c r="D30" s="72">
        <v>0.8</v>
      </c>
      <c r="E30" s="72">
        <v>0.2</v>
      </c>
      <c r="F30" s="72">
        <v>7.3</v>
      </c>
      <c r="G30" s="114">
        <f t="shared" si="0"/>
        <v>0.8</v>
      </c>
      <c r="H30" s="114">
        <f t="shared" si="1"/>
        <v>0.2</v>
      </c>
      <c r="I30" s="114">
        <f t="shared" si="2"/>
        <v>7.3</v>
      </c>
    </row>
    <row r="31" spans="1:9">
      <c r="A31" s="80" t="s">
        <v>568</v>
      </c>
      <c r="B31" s="71" t="s">
        <v>75</v>
      </c>
      <c r="C31" s="73">
        <v>100</v>
      </c>
      <c r="D31" s="72">
        <v>85.6</v>
      </c>
      <c r="E31" s="72">
        <v>0.1</v>
      </c>
      <c r="F31" s="72">
        <v>0</v>
      </c>
      <c r="G31" s="114">
        <f t="shared" si="0"/>
        <v>85.6</v>
      </c>
      <c r="H31" s="114">
        <f t="shared" si="1"/>
        <v>0.1</v>
      </c>
      <c r="I31" s="114">
        <f t="shared" si="2"/>
        <v>0</v>
      </c>
    </row>
    <row r="32" spans="1:9">
      <c r="A32" s="79" t="s">
        <v>1106</v>
      </c>
      <c r="B32" s="71" t="s">
        <v>1105</v>
      </c>
      <c r="C32" s="73">
        <v>100</v>
      </c>
      <c r="D32" s="76">
        <v>12</v>
      </c>
      <c r="E32" s="76">
        <v>32</v>
      </c>
      <c r="F32" s="76">
        <v>34</v>
      </c>
      <c r="G32" s="114">
        <f t="shared" si="0"/>
        <v>12</v>
      </c>
      <c r="H32" s="114">
        <f t="shared" si="1"/>
        <v>32</v>
      </c>
      <c r="I32" s="114">
        <f t="shared" si="2"/>
        <v>34</v>
      </c>
    </row>
    <row r="33" spans="1:9">
      <c r="A33" s="80" t="s">
        <v>559</v>
      </c>
      <c r="B33" s="71" t="s">
        <v>198</v>
      </c>
      <c r="C33" s="73">
        <v>100</v>
      </c>
      <c r="D33" s="76">
        <v>0.67</v>
      </c>
      <c r="E33" s="76">
        <v>0.3</v>
      </c>
      <c r="F33" s="76">
        <v>5.68</v>
      </c>
      <c r="G33" s="114">
        <f t="shared" si="0"/>
        <v>0.67</v>
      </c>
      <c r="H33" s="114">
        <f t="shared" si="1"/>
        <v>0.3</v>
      </c>
      <c r="I33" s="114">
        <f t="shared" si="2"/>
        <v>5.68</v>
      </c>
    </row>
    <row r="34" spans="1:9">
      <c r="A34" s="80" t="s">
        <v>559</v>
      </c>
      <c r="B34" s="71" t="s">
        <v>200</v>
      </c>
      <c r="C34" s="73">
        <v>100</v>
      </c>
      <c r="D34" s="76">
        <v>1.8</v>
      </c>
      <c r="E34" s="76">
        <v>0</v>
      </c>
      <c r="F34" s="76">
        <v>66</v>
      </c>
      <c r="G34" s="114">
        <f t="shared" si="0"/>
        <v>1.8000000000000003</v>
      </c>
      <c r="H34" s="114">
        <f t="shared" si="1"/>
        <v>0</v>
      </c>
      <c r="I34" s="114">
        <f t="shared" si="2"/>
        <v>66</v>
      </c>
    </row>
    <row r="35" spans="1:9">
      <c r="A35" s="79" t="s">
        <v>563</v>
      </c>
      <c r="B35" s="71" t="s">
        <v>201</v>
      </c>
      <c r="C35" s="73">
        <v>100</v>
      </c>
      <c r="D35" s="76">
        <v>31.6</v>
      </c>
      <c r="E35" s="76">
        <v>13.8</v>
      </c>
      <c r="F35" s="76">
        <v>0</v>
      </c>
      <c r="G35" s="114">
        <f t="shared" si="0"/>
        <v>31.6</v>
      </c>
      <c r="H35" s="114">
        <f t="shared" si="1"/>
        <v>13.8</v>
      </c>
      <c r="I35" s="114">
        <f t="shared" si="2"/>
        <v>0</v>
      </c>
    </row>
    <row r="36" spans="1:9">
      <c r="A36" s="80" t="s">
        <v>563</v>
      </c>
      <c r="B36" s="71" t="s">
        <v>101</v>
      </c>
      <c r="C36" s="73">
        <v>100</v>
      </c>
      <c r="D36" s="72">
        <v>24</v>
      </c>
      <c r="E36" s="72">
        <v>17</v>
      </c>
      <c r="F36" s="72">
        <v>3</v>
      </c>
      <c r="G36" s="114">
        <f t="shared" ref="G36:G67" si="3">D36/C36*100</f>
        <v>24</v>
      </c>
      <c r="H36" s="114">
        <f t="shared" ref="H36:H67" si="4">E36/C36*100</f>
        <v>17</v>
      </c>
      <c r="I36" s="114">
        <f t="shared" ref="I36:I67" si="5">F36/C36*100</f>
        <v>3</v>
      </c>
    </row>
    <row r="37" spans="1:9">
      <c r="A37" s="80" t="s">
        <v>563</v>
      </c>
      <c r="B37" s="71" t="s">
        <v>103</v>
      </c>
      <c r="C37" s="73">
        <v>100</v>
      </c>
      <c r="D37" s="72">
        <v>28</v>
      </c>
      <c r="E37" s="72">
        <v>2</v>
      </c>
      <c r="F37" s="72">
        <v>0</v>
      </c>
      <c r="G37" s="114">
        <f t="shared" si="3"/>
        <v>28.000000000000004</v>
      </c>
      <c r="H37" s="114">
        <f t="shared" si="4"/>
        <v>2</v>
      </c>
      <c r="I37" s="114">
        <f t="shared" si="5"/>
        <v>0</v>
      </c>
    </row>
    <row r="38" spans="1:9">
      <c r="A38" s="79" t="s">
        <v>563</v>
      </c>
      <c r="B38" s="71" t="s">
        <v>203</v>
      </c>
      <c r="C38" s="73">
        <v>100</v>
      </c>
      <c r="D38" s="76">
        <v>28.9</v>
      </c>
      <c r="E38" s="76">
        <v>10.7</v>
      </c>
      <c r="F38" s="76">
        <v>0</v>
      </c>
      <c r="G38" s="114">
        <f t="shared" si="3"/>
        <v>28.9</v>
      </c>
      <c r="H38" s="114">
        <f t="shared" si="4"/>
        <v>10.7</v>
      </c>
      <c r="I38" s="114">
        <f t="shared" si="5"/>
        <v>0</v>
      </c>
    </row>
    <row r="39" spans="1:9" s="34" customFormat="1">
      <c r="A39" s="80" t="s">
        <v>562</v>
      </c>
      <c r="B39" s="71" t="s">
        <v>69</v>
      </c>
      <c r="C39" s="73">
        <v>100</v>
      </c>
      <c r="D39" s="72">
        <v>25</v>
      </c>
      <c r="E39" s="72">
        <v>9</v>
      </c>
      <c r="F39" s="72">
        <v>0</v>
      </c>
      <c r="G39" s="114">
        <f t="shared" si="3"/>
        <v>25</v>
      </c>
      <c r="H39" s="114">
        <f t="shared" si="4"/>
        <v>9</v>
      </c>
      <c r="I39" s="114">
        <f t="shared" si="5"/>
        <v>0</v>
      </c>
    </row>
    <row r="40" spans="1:9">
      <c r="A40" s="79" t="s">
        <v>558</v>
      </c>
      <c r="B40" s="71" t="s">
        <v>205</v>
      </c>
      <c r="C40" s="73">
        <v>100</v>
      </c>
      <c r="D40" s="76">
        <v>0.75</v>
      </c>
      <c r="E40" s="76">
        <v>0.3</v>
      </c>
      <c r="F40" s="76">
        <v>16.28</v>
      </c>
      <c r="G40" s="114">
        <f t="shared" si="3"/>
        <v>0.75</v>
      </c>
      <c r="H40" s="114">
        <f t="shared" si="4"/>
        <v>0.3</v>
      </c>
      <c r="I40" s="114">
        <f t="shared" si="5"/>
        <v>16.28</v>
      </c>
    </row>
    <row r="41" spans="1:9">
      <c r="A41" s="79" t="s">
        <v>558</v>
      </c>
      <c r="B41" s="71" t="s">
        <v>206</v>
      </c>
      <c r="C41" s="73">
        <v>100</v>
      </c>
      <c r="D41" s="76">
        <v>3.3</v>
      </c>
      <c r="E41" s="76">
        <v>0.93</v>
      </c>
      <c r="F41" s="76">
        <v>54.07</v>
      </c>
      <c r="G41" s="114">
        <f t="shared" si="3"/>
        <v>3.3000000000000003</v>
      </c>
      <c r="H41" s="114">
        <f t="shared" si="4"/>
        <v>0.93</v>
      </c>
      <c r="I41" s="114">
        <f t="shared" si="5"/>
        <v>54.069999999999993</v>
      </c>
    </row>
    <row r="42" spans="1:9">
      <c r="A42" s="80" t="s">
        <v>561</v>
      </c>
      <c r="B42" s="71" t="s">
        <v>48</v>
      </c>
      <c r="C42" s="73">
        <v>100</v>
      </c>
      <c r="D42" s="72">
        <v>1.2</v>
      </c>
      <c r="E42" s="72">
        <v>0.2</v>
      </c>
      <c r="F42" s="72">
        <v>2.2000000000000002</v>
      </c>
      <c r="G42" s="114">
        <f t="shared" si="3"/>
        <v>1.2</v>
      </c>
      <c r="H42" s="114">
        <f t="shared" si="4"/>
        <v>0.2</v>
      </c>
      <c r="I42" s="114">
        <f t="shared" si="5"/>
        <v>2.2000000000000002</v>
      </c>
    </row>
    <row r="43" spans="1:9">
      <c r="A43" s="79" t="s">
        <v>568</v>
      </c>
      <c r="B43" s="71" t="s">
        <v>209</v>
      </c>
      <c r="C43" s="73">
        <v>100</v>
      </c>
      <c r="D43" s="76">
        <v>24.2</v>
      </c>
      <c r="E43" s="76">
        <v>17.5</v>
      </c>
      <c r="F43" s="76">
        <v>27.9</v>
      </c>
      <c r="G43" s="114">
        <f t="shared" si="3"/>
        <v>24.2</v>
      </c>
      <c r="H43" s="114">
        <f t="shared" si="4"/>
        <v>17.5</v>
      </c>
      <c r="I43" s="114">
        <f t="shared" si="5"/>
        <v>27.9</v>
      </c>
    </row>
    <row r="44" spans="1:9">
      <c r="A44" s="80" t="s">
        <v>563</v>
      </c>
      <c r="B44" s="71" t="s">
        <v>108</v>
      </c>
      <c r="C44" s="73">
        <v>100</v>
      </c>
      <c r="D44" s="72">
        <v>18</v>
      </c>
      <c r="E44" s="72">
        <v>2.2000000000000002</v>
      </c>
      <c r="F44" s="72">
        <v>0</v>
      </c>
      <c r="G44" s="114">
        <f t="shared" si="3"/>
        <v>18</v>
      </c>
      <c r="H44" s="114">
        <f t="shared" si="4"/>
        <v>2.2000000000000002</v>
      </c>
      <c r="I44" s="114">
        <f t="shared" si="5"/>
        <v>0</v>
      </c>
    </row>
    <row r="45" spans="1:9">
      <c r="A45" s="79" t="s">
        <v>563</v>
      </c>
      <c r="B45" s="71" t="s">
        <v>211</v>
      </c>
      <c r="C45" s="73">
        <v>100</v>
      </c>
      <c r="D45" s="76">
        <v>15.7</v>
      </c>
      <c r="E45" s="76">
        <v>3</v>
      </c>
      <c r="F45" s="76">
        <v>0</v>
      </c>
      <c r="G45" s="114">
        <f t="shared" si="3"/>
        <v>15.7</v>
      </c>
      <c r="H45" s="114">
        <f t="shared" si="4"/>
        <v>3</v>
      </c>
      <c r="I45" s="114">
        <f t="shared" si="5"/>
        <v>0</v>
      </c>
    </row>
    <row r="46" spans="1:9">
      <c r="A46" s="80" t="s">
        <v>561</v>
      </c>
      <c r="B46" s="71" t="s">
        <v>51</v>
      </c>
      <c r="C46" s="73">
        <v>100</v>
      </c>
      <c r="D46" s="72">
        <v>1.3</v>
      </c>
      <c r="E46" s="72">
        <v>0.1</v>
      </c>
      <c r="F46" s="72">
        <v>3.2</v>
      </c>
      <c r="G46" s="114">
        <f t="shared" si="3"/>
        <v>1.3</v>
      </c>
      <c r="H46" s="114">
        <f t="shared" si="4"/>
        <v>0.1</v>
      </c>
      <c r="I46" s="114">
        <f t="shared" si="5"/>
        <v>3.2</v>
      </c>
    </row>
    <row r="47" spans="1:9">
      <c r="A47" s="80" t="s">
        <v>561</v>
      </c>
      <c r="B47" s="71" t="s">
        <v>53</v>
      </c>
      <c r="C47" s="73">
        <v>100</v>
      </c>
      <c r="D47" s="72">
        <v>2.8</v>
      </c>
      <c r="E47" s="72">
        <v>0.4</v>
      </c>
      <c r="F47" s="72">
        <v>4</v>
      </c>
      <c r="G47" s="114">
        <f t="shared" si="3"/>
        <v>2.8</v>
      </c>
      <c r="H47" s="114">
        <f t="shared" si="4"/>
        <v>0.4</v>
      </c>
      <c r="I47" s="114">
        <f t="shared" si="5"/>
        <v>4</v>
      </c>
    </row>
    <row r="48" spans="1:9">
      <c r="A48" s="80" t="s">
        <v>561</v>
      </c>
      <c r="B48" s="71" t="s">
        <v>214</v>
      </c>
      <c r="C48" s="73">
        <v>100</v>
      </c>
      <c r="D48" s="76">
        <v>3.38</v>
      </c>
      <c r="E48" s="76">
        <v>0.3</v>
      </c>
      <c r="F48" s="76">
        <v>5.15</v>
      </c>
      <c r="G48" s="114">
        <f t="shared" si="3"/>
        <v>3.38</v>
      </c>
      <c r="H48" s="114">
        <f t="shared" si="4"/>
        <v>0.3</v>
      </c>
      <c r="I48" s="114">
        <f t="shared" si="5"/>
        <v>5.15</v>
      </c>
    </row>
    <row r="49" spans="1:9">
      <c r="A49" s="80" t="s">
        <v>561</v>
      </c>
      <c r="B49" s="71" t="s">
        <v>215</v>
      </c>
      <c r="C49" s="73">
        <v>100</v>
      </c>
      <c r="D49" s="76">
        <v>1.8</v>
      </c>
      <c r="E49" s="76">
        <v>0</v>
      </c>
      <c r="F49" s="76">
        <v>2.2000000000000002</v>
      </c>
      <c r="G49" s="114">
        <f t="shared" si="3"/>
        <v>1.8000000000000003</v>
      </c>
      <c r="H49" s="114">
        <f t="shared" si="4"/>
        <v>0</v>
      </c>
      <c r="I49" s="114">
        <f t="shared" si="5"/>
        <v>2.2000000000000002</v>
      </c>
    </row>
    <row r="50" spans="1:9">
      <c r="A50" s="80" t="s">
        <v>561</v>
      </c>
      <c r="B50" s="71" t="s">
        <v>62</v>
      </c>
      <c r="C50" s="73">
        <v>100</v>
      </c>
      <c r="D50" s="72">
        <v>1.1000000000000001</v>
      </c>
      <c r="E50" s="72">
        <v>0.2</v>
      </c>
      <c r="F50" s="72">
        <v>1.1000000000000001</v>
      </c>
      <c r="G50" s="114">
        <f t="shared" si="3"/>
        <v>1.1000000000000001</v>
      </c>
      <c r="H50" s="114">
        <f t="shared" si="4"/>
        <v>0.2</v>
      </c>
      <c r="I50" s="114">
        <f t="shared" si="5"/>
        <v>1.1000000000000001</v>
      </c>
    </row>
    <row r="51" spans="1:9">
      <c r="A51" s="80" t="s">
        <v>561</v>
      </c>
      <c r="B51" s="71" t="s">
        <v>58</v>
      </c>
      <c r="C51" s="73">
        <v>100</v>
      </c>
      <c r="D51" s="72">
        <v>3</v>
      </c>
      <c r="E51" s="72">
        <v>0.3</v>
      </c>
      <c r="F51" s="72">
        <v>3</v>
      </c>
      <c r="G51" s="114">
        <f t="shared" si="3"/>
        <v>3</v>
      </c>
      <c r="H51" s="114">
        <f t="shared" si="4"/>
        <v>0.3</v>
      </c>
      <c r="I51" s="114">
        <f t="shared" si="5"/>
        <v>3</v>
      </c>
    </row>
    <row r="52" spans="1:9">
      <c r="A52" s="79" t="s">
        <v>563</v>
      </c>
      <c r="B52" s="71" t="s">
        <v>219</v>
      </c>
      <c r="C52" s="73">
        <v>100</v>
      </c>
      <c r="D52" s="76">
        <v>17.7</v>
      </c>
      <c r="E52" s="76">
        <v>1.8</v>
      </c>
      <c r="F52" s="76">
        <v>0</v>
      </c>
      <c r="G52" s="114">
        <f t="shared" si="3"/>
        <v>17.7</v>
      </c>
      <c r="H52" s="114">
        <f t="shared" si="4"/>
        <v>1.8000000000000003</v>
      </c>
      <c r="I52" s="114">
        <f t="shared" si="5"/>
        <v>0</v>
      </c>
    </row>
    <row r="53" spans="1:9">
      <c r="A53" s="80" t="s">
        <v>563</v>
      </c>
      <c r="B53" s="71" t="s">
        <v>91</v>
      </c>
      <c r="C53" s="73">
        <v>100</v>
      </c>
      <c r="D53" s="72">
        <v>19</v>
      </c>
      <c r="E53" s="72">
        <v>6</v>
      </c>
      <c r="F53" s="72">
        <v>0</v>
      </c>
      <c r="G53" s="114">
        <f t="shared" si="3"/>
        <v>19</v>
      </c>
      <c r="H53" s="114">
        <f t="shared" si="4"/>
        <v>6</v>
      </c>
      <c r="I53" s="114">
        <f t="shared" si="5"/>
        <v>0</v>
      </c>
    </row>
    <row r="54" spans="1:9">
      <c r="A54" s="79" t="s">
        <v>567</v>
      </c>
      <c r="B54" s="71" t="s">
        <v>225</v>
      </c>
      <c r="C54" s="73">
        <v>100</v>
      </c>
      <c r="D54" s="76">
        <v>13.69</v>
      </c>
      <c r="E54" s="76">
        <v>68.37</v>
      </c>
      <c r="F54" s="76">
        <v>9.3800000000000008</v>
      </c>
      <c r="G54" s="114">
        <f t="shared" si="3"/>
        <v>13.69</v>
      </c>
      <c r="H54" s="114">
        <f t="shared" si="4"/>
        <v>68.37</v>
      </c>
      <c r="I54" s="114">
        <f t="shared" si="5"/>
        <v>9.3800000000000008</v>
      </c>
    </row>
    <row r="55" spans="1:9">
      <c r="A55" s="79" t="s">
        <v>563</v>
      </c>
      <c r="B55" s="71" t="s">
        <v>226</v>
      </c>
      <c r="C55" s="73">
        <v>100</v>
      </c>
      <c r="D55" s="76">
        <v>24.3</v>
      </c>
      <c r="E55" s="76">
        <v>9.6</v>
      </c>
      <c r="F55" s="76">
        <v>0</v>
      </c>
      <c r="G55" s="114">
        <f t="shared" si="3"/>
        <v>24.3</v>
      </c>
      <c r="H55" s="114">
        <f t="shared" si="4"/>
        <v>9.6</v>
      </c>
      <c r="I55" s="114">
        <f t="shared" si="5"/>
        <v>0</v>
      </c>
    </row>
    <row r="56" spans="1:9">
      <c r="A56" s="80" t="s">
        <v>563</v>
      </c>
      <c r="B56" s="71" t="s">
        <v>94</v>
      </c>
      <c r="C56" s="73">
        <v>100</v>
      </c>
      <c r="D56" s="72">
        <v>19.3</v>
      </c>
      <c r="E56" s="72">
        <v>4</v>
      </c>
      <c r="F56" s="72">
        <v>0</v>
      </c>
      <c r="G56" s="114">
        <f t="shared" si="3"/>
        <v>19.3</v>
      </c>
      <c r="H56" s="114">
        <f t="shared" si="4"/>
        <v>4</v>
      </c>
      <c r="I56" s="114">
        <f t="shared" si="5"/>
        <v>0</v>
      </c>
    </row>
    <row r="57" spans="1:9">
      <c r="A57" s="79" t="s">
        <v>570</v>
      </c>
      <c r="B57" s="71" t="s">
        <v>228</v>
      </c>
      <c r="C57" s="73">
        <v>100</v>
      </c>
      <c r="D57" s="76">
        <v>2.8</v>
      </c>
      <c r="E57" s="76">
        <v>3.2</v>
      </c>
      <c r="F57" s="76">
        <v>4.0999999999999996</v>
      </c>
      <c r="G57" s="114">
        <f t="shared" si="3"/>
        <v>2.8</v>
      </c>
      <c r="H57" s="114">
        <f t="shared" si="4"/>
        <v>3.2</v>
      </c>
      <c r="I57" s="114">
        <f t="shared" si="5"/>
        <v>4.0999999999999996</v>
      </c>
    </row>
    <row r="58" spans="1:9">
      <c r="A58" s="80" t="s">
        <v>563</v>
      </c>
      <c r="B58" s="71" t="s">
        <v>95</v>
      </c>
      <c r="C58" s="73">
        <v>100</v>
      </c>
      <c r="D58" s="72">
        <v>17</v>
      </c>
      <c r="E58" s="72">
        <v>8</v>
      </c>
      <c r="F58" s="72">
        <v>0</v>
      </c>
      <c r="G58" s="114">
        <f t="shared" si="3"/>
        <v>17</v>
      </c>
      <c r="H58" s="114">
        <f t="shared" si="4"/>
        <v>8</v>
      </c>
      <c r="I58" s="114">
        <f t="shared" si="5"/>
        <v>0</v>
      </c>
    </row>
    <row r="59" spans="1:9">
      <c r="A59" s="79" t="s">
        <v>560</v>
      </c>
      <c r="B59" s="71" t="s">
        <v>233</v>
      </c>
      <c r="C59" s="73">
        <v>100</v>
      </c>
      <c r="D59" s="76">
        <v>2.13</v>
      </c>
      <c r="E59" s="76">
        <v>0.5</v>
      </c>
      <c r="F59" s="76">
        <v>0.7</v>
      </c>
      <c r="G59" s="114">
        <f t="shared" si="3"/>
        <v>2.13</v>
      </c>
      <c r="H59" s="114">
        <f t="shared" si="4"/>
        <v>0.5</v>
      </c>
      <c r="I59" s="114">
        <f t="shared" si="5"/>
        <v>0.7</v>
      </c>
    </row>
    <row r="60" spans="1:9">
      <c r="A60" s="79" t="s">
        <v>560</v>
      </c>
      <c r="B60" s="71" t="s">
        <v>234</v>
      </c>
      <c r="C60" s="73">
        <v>100</v>
      </c>
      <c r="D60" s="76">
        <v>1.1000000000000001</v>
      </c>
      <c r="E60" s="76">
        <v>0.2</v>
      </c>
      <c r="F60" s="76">
        <v>2.2000000000000002</v>
      </c>
      <c r="G60" s="114">
        <f t="shared" si="3"/>
        <v>1.1000000000000001</v>
      </c>
      <c r="H60" s="114">
        <f t="shared" si="4"/>
        <v>0.2</v>
      </c>
      <c r="I60" s="114">
        <f t="shared" si="5"/>
        <v>2.2000000000000002</v>
      </c>
    </row>
    <row r="61" spans="1:9">
      <c r="A61" s="80" t="s">
        <v>559</v>
      </c>
      <c r="B61" s="71" t="s">
        <v>88</v>
      </c>
      <c r="C61" s="73">
        <v>100</v>
      </c>
      <c r="D61" s="72">
        <v>0.7</v>
      </c>
      <c r="E61" s="72">
        <v>0.3</v>
      </c>
      <c r="F61" s="72">
        <v>5.7</v>
      </c>
      <c r="G61" s="114">
        <f t="shared" si="3"/>
        <v>0.7</v>
      </c>
      <c r="H61" s="114">
        <f t="shared" si="4"/>
        <v>0.3</v>
      </c>
      <c r="I61" s="114">
        <f t="shared" si="5"/>
        <v>5.7</v>
      </c>
    </row>
    <row r="62" spans="1:9">
      <c r="A62" s="79" t="s">
        <v>559</v>
      </c>
      <c r="B62" s="71" t="s">
        <v>236</v>
      </c>
      <c r="C62" s="73">
        <v>100</v>
      </c>
      <c r="D62" s="76">
        <v>0.5</v>
      </c>
      <c r="E62" s="76">
        <v>0</v>
      </c>
      <c r="F62" s="76">
        <v>3.8</v>
      </c>
      <c r="G62" s="114">
        <f t="shared" si="3"/>
        <v>0.5</v>
      </c>
      <c r="H62" s="114">
        <f t="shared" si="4"/>
        <v>0</v>
      </c>
      <c r="I62" s="114">
        <f t="shared" si="5"/>
        <v>3.8</v>
      </c>
    </row>
    <row r="63" spans="1:9">
      <c r="A63" s="80" t="s">
        <v>571</v>
      </c>
      <c r="B63" s="71" t="s">
        <v>533</v>
      </c>
      <c r="C63" s="73">
        <v>100</v>
      </c>
      <c r="D63" s="72">
        <v>10.8</v>
      </c>
      <c r="E63" s="72">
        <v>19.8</v>
      </c>
      <c r="F63" s="72">
        <v>17.2</v>
      </c>
      <c r="G63" s="114">
        <f t="shared" si="3"/>
        <v>10.8</v>
      </c>
      <c r="H63" s="114">
        <f t="shared" si="4"/>
        <v>19.8</v>
      </c>
      <c r="I63" s="114">
        <f t="shared" si="5"/>
        <v>17.2</v>
      </c>
    </row>
    <row r="64" spans="1:9">
      <c r="A64" s="80" t="s">
        <v>574</v>
      </c>
      <c r="B64" s="71" t="s">
        <v>575</v>
      </c>
      <c r="C64" s="73">
        <v>100</v>
      </c>
      <c r="D64" s="72">
        <v>9.2799999999999994</v>
      </c>
      <c r="E64" s="72">
        <v>18.239999999999998</v>
      </c>
      <c r="F64" s="72">
        <v>5.71</v>
      </c>
      <c r="G64" s="114">
        <f t="shared" si="3"/>
        <v>9.2799999999999994</v>
      </c>
      <c r="H64" s="114">
        <f t="shared" si="4"/>
        <v>18.239999999999998</v>
      </c>
      <c r="I64" s="114">
        <f t="shared" si="5"/>
        <v>5.71</v>
      </c>
    </row>
    <row r="65" spans="1:9">
      <c r="A65" s="79" t="s">
        <v>572</v>
      </c>
      <c r="B65" s="71" t="s">
        <v>238</v>
      </c>
      <c r="C65" s="73">
        <v>100</v>
      </c>
      <c r="D65" s="76">
        <v>15</v>
      </c>
      <c r="E65" s="76">
        <v>11.7</v>
      </c>
      <c r="F65" s="76">
        <v>0</v>
      </c>
      <c r="G65" s="114">
        <f t="shared" si="3"/>
        <v>15</v>
      </c>
      <c r="H65" s="114">
        <f t="shared" si="4"/>
        <v>11.7</v>
      </c>
      <c r="I65" s="114">
        <f t="shared" si="5"/>
        <v>0</v>
      </c>
    </row>
    <row r="66" spans="1:9">
      <c r="A66" s="80" t="s">
        <v>561</v>
      </c>
      <c r="B66" s="71" t="s">
        <v>261</v>
      </c>
      <c r="C66" s="73">
        <v>100</v>
      </c>
      <c r="D66" s="72">
        <v>1.5</v>
      </c>
      <c r="E66" s="72">
        <v>0.3</v>
      </c>
      <c r="F66" s="72">
        <v>7.4</v>
      </c>
      <c r="G66" s="114">
        <f t="shared" si="3"/>
        <v>1.5</v>
      </c>
      <c r="H66" s="114">
        <f t="shared" si="4"/>
        <v>0.3</v>
      </c>
      <c r="I66" s="114">
        <f t="shared" si="5"/>
        <v>7.4000000000000012</v>
      </c>
    </row>
    <row r="67" spans="1:9">
      <c r="A67" s="80" t="s">
        <v>563</v>
      </c>
      <c r="B67" s="71" t="s">
        <v>109</v>
      </c>
      <c r="C67" s="73">
        <v>100</v>
      </c>
      <c r="D67" s="72">
        <v>18</v>
      </c>
      <c r="E67" s="72">
        <v>1.1000000000000001</v>
      </c>
      <c r="F67" s="72">
        <v>0</v>
      </c>
      <c r="G67" s="114">
        <f t="shared" si="3"/>
        <v>18</v>
      </c>
      <c r="H67" s="114">
        <f t="shared" si="4"/>
        <v>1.1000000000000001</v>
      </c>
      <c r="I67" s="114">
        <f t="shared" si="5"/>
        <v>0</v>
      </c>
    </row>
    <row r="68" spans="1:9">
      <c r="A68" s="80" t="s">
        <v>562</v>
      </c>
      <c r="B68" s="71" t="s">
        <v>68</v>
      </c>
      <c r="C68" s="73">
        <v>100</v>
      </c>
      <c r="D68" s="72">
        <v>20.100000000000001</v>
      </c>
      <c r="E68" s="72">
        <v>5.6</v>
      </c>
      <c r="F68" s="72">
        <v>0</v>
      </c>
      <c r="G68" s="114">
        <f t="shared" ref="G68:G99" si="6">D68/C68*100</f>
        <v>20.100000000000001</v>
      </c>
      <c r="H68" s="114">
        <f t="shared" ref="H68:H99" si="7">E68/C68*100</f>
        <v>5.6</v>
      </c>
      <c r="I68" s="114">
        <f t="shared" ref="I68:I99" si="8">F68/C68*100</f>
        <v>0</v>
      </c>
    </row>
    <row r="69" spans="1:9">
      <c r="A69" s="80" t="s">
        <v>559</v>
      </c>
      <c r="B69" s="71" t="s">
        <v>277</v>
      </c>
      <c r="C69" s="73">
        <v>100</v>
      </c>
      <c r="D69" s="72">
        <v>0.7</v>
      </c>
      <c r="E69" s="72">
        <v>0.2</v>
      </c>
      <c r="F69" s="72">
        <v>9.1</v>
      </c>
      <c r="G69" s="114">
        <f t="shared" si="6"/>
        <v>0.7</v>
      </c>
      <c r="H69" s="114">
        <f t="shared" si="7"/>
        <v>0.2</v>
      </c>
      <c r="I69" s="114">
        <f t="shared" si="8"/>
        <v>9.1</v>
      </c>
    </row>
    <row r="70" spans="1:9">
      <c r="A70" s="80" t="s">
        <v>559</v>
      </c>
      <c r="B70" s="71" t="s">
        <v>279</v>
      </c>
      <c r="C70" s="73">
        <v>100</v>
      </c>
      <c r="D70" s="72">
        <v>5.2</v>
      </c>
      <c r="E70" s="72">
        <v>0</v>
      </c>
      <c r="F70" s="72">
        <v>55</v>
      </c>
      <c r="G70" s="114">
        <f t="shared" si="6"/>
        <v>5.2</v>
      </c>
      <c r="H70" s="114">
        <f t="shared" si="7"/>
        <v>0</v>
      </c>
      <c r="I70" s="114">
        <f t="shared" si="8"/>
        <v>55.000000000000007</v>
      </c>
    </row>
    <row r="71" spans="1:9">
      <c r="A71" s="80" t="s">
        <v>562</v>
      </c>
      <c r="B71" s="71" t="s">
        <v>581</v>
      </c>
      <c r="C71" s="73">
        <v>100</v>
      </c>
      <c r="D71" s="72">
        <v>17</v>
      </c>
      <c r="E71" s="72">
        <v>15</v>
      </c>
      <c r="F71" s="72">
        <v>0</v>
      </c>
      <c r="G71" s="114">
        <f t="shared" si="6"/>
        <v>17</v>
      </c>
      <c r="H71" s="114">
        <f t="shared" si="7"/>
        <v>15</v>
      </c>
      <c r="I71" s="114">
        <f t="shared" si="8"/>
        <v>0</v>
      </c>
    </row>
    <row r="72" spans="1:9">
      <c r="A72" s="80" t="s">
        <v>558</v>
      </c>
      <c r="B72" s="71" t="s">
        <v>283</v>
      </c>
      <c r="C72" s="73">
        <v>100</v>
      </c>
      <c r="D72" s="72">
        <v>0.7</v>
      </c>
      <c r="E72" s="72">
        <v>0.2</v>
      </c>
      <c r="F72" s="72">
        <v>7.7</v>
      </c>
      <c r="G72" s="114">
        <f t="shared" si="6"/>
        <v>0.7</v>
      </c>
      <c r="H72" s="114">
        <f t="shared" si="7"/>
        <v>0.2</v>
      </c>
      <c r="I72" s="114">
        <f t="shared" si="8"/>
        <v>7.7</v>
      </c>
    </row>
    <row r="73" spans="1:9">
      <c r="A73" s="80" t="s">
        <v>558</v>
      </c>
      <c r="B73" s="71" t="s">
        <v>84</v>
      </c>
      <c r="C73" s="73">
        <v>100</v>
      </c>
      <c r="D73" s="72">
        <v>1</v>
      </c>
      <c r="E73" s="72">
        <v>0</v>
      </c>
      <c r="F73" s="72">
        <v>3.1</v>
      </c>
      <c r="G73" s="114">
        <f t="shared" si="6"/>
        <v>1</v>
      </c>
      <c r="H73" s="114">
        <f t="shared" si="7"/>
        <v>0</v>
      </c>
      <c r="I73" s="114">
        <f t="shared" si="8"/>
        <v>3.1</v>
      </c>
    </row>
    <row r="74" spans="1:9">
      <c r="A74" s="80" t="s">
        <v>562</v>
      </c>
      <c r="B74" s="71" t="s">
        <v>73</v>
      </c>
      <c r="C74" s="73">
        <v>100</v>
      </c>
      <c r="D74" s="72">
        <v>17</v>
      </c>
      <c r="E74" s="72">
        <v>22</v>
      </c>
      <c r="F74" s="72">
        <v>0</v>
      </c>
      <c r="G74" s="114">
        <f t="shared" si="6"/>
        <v>17</v>
      </c>
      <c r="H74" s="114">
        <f t="shared" si="7"/>
        <v>22</v>
      </c>
      <c r="I74" s="114">
        <f t="shared" si="8"/>
        <v>0</v>
      </c>
    </row>
    <row r="75" spans="1:9">
      <c r="A75" s="80" t="s">
        <v>563</v>
      </c>
      <c r="B75" s="71" t="s">
        <v>287</v>
      </c>
      <c r="C75" s="73">
        <v>100</v>
      </c>
      <c r="D75" s="72">
        <v>19.8</v>
      </c>
      <c r="E75" s="72">
        <v>6.3</v>
      </c>
      <c r="F75" s="72">
        <v>0</v>
      </c>
      <c r="G75" s="114">
        <f t="shared" si="6"/>
        <v>19.8</v>
      </c>
      <c r="H75" s="114">
        <f t="shared" si="7"/>
        <v>6.3</v>
      </c>
      <c r="I75" s="114">
        <f t="shared" si="8"/>
        <v>0</v>
      </c>
    </row>
    <row r="76" spans="1:9">
      <c r="A76" s="80" t="s">
        <v>560</v>
      </c>
      <c r="B76" s="71" t="s">
        <v>60</v>
      </c>
      <c r="C76" s="73">
        <v>100</v>
      </c>
      <c r="D76" s="72">
        <v>1</v>
      </c>
      <c r="E76" s="72">
        <v>0.5</v>
      </c>
      <c r="F76" s="72">
        <v>3.9</v>
      </c>
      <c r="G76" s="114">
        <f t="shared" si="6"/>
        <v>1</v>
      </c>
      <c r="H76" s="114">
        <f t="shared" si="7"/>
        <v>0.5</v>
      </c>
      <c r="I76" s="114">
        <f t="shared" si="8"/>
        <v>3.9</v>
      </c>
    </row>
    <row r="77" spans="1:9">
      <c r="A77" s="80" t="s">
        <v>561</v>
      </c>
      <c r="B77" s="71" t="s">
        <v>44</v>
      </c>
      <c r="C77" s="73">
        <v>100</v>
      </c>
      <c r="D77" s="72">
        <v>1.1000000000000001</v>
      </c>
      <c r="E77" s="72">
        <v>0.1</v>
      </c>
      <c r="F77" s="72">
        <v>6</v>
      </c>
      <c r="G77" s="114">
        <f t="shared" si="6"/>
        <v>1.1000000000000001</v>
      </c>
      <c r="H77" s="114">
        <f t="shared" si="7"/>
        <v>0.1</v>
      </c>
      <c r="I77" s="114">
        <f t="shared" si="8"/>
        <v>6</v>
      </c>
    </row>
    <row r="78" spans="1:9">
      <c r="A78" s="80" t="s">
        <v>568</v>
      </c>
      <c r="B78" s="71" t="s">
        <v>290</v>
      </c>
      <c r="C78" s="73">
        <v>100</v>
      </c>
      <c r="D78" s="72">
        <v>2.8</v>
      </c>
      <c r="E78" s="72">
        <v>67</v>
      </c>
      <c r="F78" s="72">
        <v>2.6</v>
      </c>
      <c r="G78" s="114">
        <f t="shared" si="6"/>
        <v>2.8</v>
      </c>
      <c r="H78" s="114">
        <f t="shared" si="7"/>
        <v>67</v>
      </c>
      <c r="I78" s="114">
        <f t="shared" si="8"/>
        <v>2.6</v>
      </c>
    </row>
    <row r="79" spans="1:9">
      <c r="A79" s="80" t="s">
        <v>559</v>
      </c>
      <c r="B79" s="71" t="s">
        <v>87</v>
      </c>
      <c r="C79" s="73">
        <v>100</v>
      </c>
      <c r="D79" s="72">
        <v>1.2</v>
      </c>
      <c r="E79" s="72">
        <v>0.7</v>
      </c>
      <c r="F79" s="72">
        <v>5</v>
      </c>
      <c r="G79" s="114">
        <f t="shared" si="6"/>
        <v>1.2</v>
      </c>
      <c r="H79" s="114">
        <f t="shared" si="7"/>
        <v>0.7</v>
      </c>
      <c r="I79" s="114">
        <f t="shared" si="8"/>
        <v>5</v>
      </c>
    </row>
    <row r="80" spans="1:9">
      <c r="A80" s="80" t="s">
        <v>558</v>
      </c>
      <c r="B80" s="71" t="s">
        <v>86</v>
      </c>
      <c r="C80" s="73">
        <v>100</v>
      </c>
      <c r="D80" s="72">
        <v>0.8</v>
      </c>
      <c r="E80" s="72">
        <v>0.3</v>
      </c>
      <c r="F80" s="72">
        <v>7.4</v>
      </c>
      <c r="G80" s="114">
        <f t="shared" si="6"/>
        <v>0.8</v>
      </c>
      <c r="H80" s="114">
        <f t="shared" si="7"/>
        <v>0.3</v>
      </c>
      <c r="I80" s="114">
        <f t="shared" si="8"/>
        <v>7.4000000000000012</v>
      </c>
    </row>
    <row r="81" spans="1:9">
      <c r="A81" s="80" t="s">
        <v>569</v>
      </c>
      <c r="B81" s="71" t="s">
        <v>298</v>
      </c>
      <c r="C81" s="73">
        <v>100</v>
      </c>
      <c r="D81" s="72">
        <v>0.3</v>
      </c>
      <c r="E81" s="72">
        <v>98</v>
      </c>
      <c r="F81" s="72">
        <v>0.6</v>
      </c>
      <c r="G81" s="114">
        <f t="shared" si="6"/>
        <v>0.3</v>
      </c>
      <c r="H81" s="114">
        <f t="shared" si="7"/>
        <v>98</v>
      </c>
      <c r="I81" s="114">
        <f t="shared" si="8"/>
        <v>0.6</v>
      </c>
    </row>
    <row r="82" spans="1:9">
      <c r="A82" s="80" t="s">
        <v>569</v>
      </c>
      <c r="B82" s="71" t="s">
        <v>107</v>
      </c>
      <c r="C82" s="73">
        <v>100</v>
      </c>
      <c r="D82" s="72">
        <v>0</v>
      </c>
      <c r="E82" s="72">
        <v>100</v>
      </c>
      <c r="F82" s="72">
        <v>0</v>
      </c>
      <c r="G82" s="114">
        <f t="shared" si="6"/>
        <v>0</v>
      </c>
      <c r="H82" s="114">
        <f t="shared" si="7"/>
        <v>100</v>
      </c>
      <c r="I82" s="114">
        <f t="shared" si="8"/>
        <v>0</v>
      </c>
    </row>
    <row r="83" spans="1:9">
      <c r="A83" s="80" t="s">
        <v>569</v>
      </c>
      <c r="B83" s="71" t="s">
        <v>110</v>
      </c>
      <c r="C83" s="73">
        <v>100</v>
      </c>
      <c r="D83" s="72">
        <v>0.8</v>
      </c>
      <c r="E83" s="72">
        <v>73</v>
      </c>
      <c r="F83" s="72">
        <v>1.3</v>
      </c>
      <c r="G83" s="114">
        <f t="shared" si="6"/>
        <v>0.8</v>
      </c>
      <c r="H83" s="114">
        <f t="shared" si="7"/>
        <v>73</v>
      </c>
      <c r="I83" s="114">
        <f t="shared" si="8"/>
        <v>1.3</v>
      </c>
    </row>
    <row r="84" spans="1:9">
      <c r="A84" s="80" t="s">
        <v>563</v>
      </c>
      <c r="B84" s="71" t="s">
        <v>105</v>
      </c>
      <c r="C84" s="73">
        <v>100</v>
      </c>
      <c r="D84" s="72">
        <v>12.2</v>
      </c>
      <c r="E84" s="72">
        <v>0.4</v>
      </c>
      <c r="F84" s="72">
        <v>0</v>
      </c>
      <c r="G84" s="114">
        <f t="shared" si="6"/>
        <v>12.2</v>
      </c>
      <c r="H84" s="114">
        <f t="shared" si="7"/>
        <v>0.4</v>
      </c>
      <c r="I84" s="114">
        <f t="shared" si="8"/>
        <v>0</v>
      </c>
    </row>
    <row r="85" spans="1:9">
      <c r="A85" s="80" t="s">
        <v>571</v>
      </c>
      <c r="B85" s="71" t="s">
        <v>579</v>
      </c>
      <c r="C85" s="73">
        <v>100</v>
      </c>
      <c r="D85" s="72">
        <v>26</v>
      </c>
      <c r="E85" s="72">
        <v>55</v>
      </c>
      <c r="F85" s="72">
        <v>8.8000000000000007</v>
      </c>
      <c r="G85" s="114">
        <f t="shared" si="6"/>
        <v>26</v>
      </c>
      <c r="H85" s="114">
        <f t="shared" si="7"/>
        <v>55.000000000000007</v>
      </c>
      <c r="I85" s="114">
        <f t="shared" si="8"/>
        <v>8.8000000000000007</v>
      </c>
    </row>
    <row r="86" spans="1:9">
      <c r="A86" s="80" t="s">
        <v>574</v>
      </c>
      <c r="B86" s="71" t="s">
        <v>580</v>
      </c>
      <c r="C86" s="73">
        <v>100</v>
      </c>
      <c r="D86" s="72">
        <v>9.43</v>
      </c>
      <c r="E86" s="72">
        <v>20.7</v>
      </c>
      <c r="F86" s="72">
        <v>3.07</v>
      </c>
      <c r="G86" s="114">
        <f t="shared" si="6"/>
        <v>9.43</v>
      </c>
      <c r="H86" s="114">
        <f t="shared" si="7"/>
        <v>20.7</v>
      </c>
      <c r="I86" s="114">
        <f t="shared" si="8"/>
        <v>3.07</v>
      </c>
    </row>
    <row r="87" spans="1:9">
      <c r="A87" s="80" t="s">
        <v>574</v>
      </c>
      <c r="B87" s="71" t="s">
        <v>587</v>
      </c>
      <c r="C87" s="73">
        <v>100</v>
      </c>
      <c r="D87" s="72">
        <v>13.29</v>
      </c>
      <c r="E87" s="72">
        <v>56.89</v>
      </c>
      <c r="F87" s="72">
        <v>4.49</v>
      </c>
      <c r="G87" s="114">
        <f t="shared" si="6"/>
        <v>13.29</v>
      </c>
      <c r="H87" s="114">
        <f t="shared" si="7"/>
        <v>56.889999999999993</v>
      </c>
      <c r="I87" s="114">
        <f t="shared" si="8"/>
        <v>4.49</v>
      </c>
    </row>
    <row r="88" spans="1:9">
      <c r="A88" s="80" t="s">
        <v>563</v>
      </c>
      <c r="B88" s="71" t="s">
        <v>311</v>
      </c>
      <c r="C88" s="73">
        <v>100</v>
      </c>
      <c r="D88" s="72">
        <v>13.6</v>
      </c>
      <c r="E88" s="72">
        <v>18.100000000000001</v>
      </c>
      <c r="F88" s="72">
        <v>0</v>
      </c>
      <c r="G88" s="114">
        <f t="shared" si="6"/>
        <v>13.600000000000001</v>
      </c>
      <c r="H88" s="114">
        <f t="shared" si="7"/>
        <v>18.100000000000001</v>
      </c>
      <c r="I88" s="114">
        <f t="shared" si="8"/>
        <v>0</v>
      </c>
    </row>
    <row r="89" spans="1:9">
      <c r="A89" s="80" t="s">
        <v>570</v>
      </c>
      <c r="B89" s="71" t="s">
        <v>313</v>
      </c>
      <c r="C89" s="73">
        <v>100</v>
      </c>
      <c r="D89" s="72">
        <v>2.8</v>
      </c>
      <c r="E89" s="72">
        <v>3.2</v>
      </c>
      <c r="F89" s="72">
        <v>4.7</v>
      </c>
      <c r="G89" s="114">
        <f t="shared" si="6"/>
        <v>2.8</v>
      </c>
      <c r="H89" s="114">
        <f t="shared" si="7"/>
        <v>3.2</v>
      </c>
      <c r="I89" s="114">
        <f t="shared" si="8"/>
        <v>4.7</v>
      </c>
    </row>
    <row r="90" spans="1:9">
      <c r="A90" s="80" t="s">
        <v>561</v>
      </c>
      <c r="B90" s="71" t="s">
        <v>45</v>
      </c>
      <c r="C90" s="73">
        <v>100</v>
      </c>
      <c r="D90" s="72">
        <v>0.9</v>
      </c>
      <c r="E90" s="72">
        <v>0.2</v>
      </c>
      <c r="F90" s="72">
        <v>6.7</v>
      </c>
      <c r="G90" s="114">
        <f t="shared" si="6"/>
        <v>0.90000000000000013</v>
      </c>
      <c r="H90" s="114">
        <f t="shared" si="7"/>
        <v>0.2</v>
      </c>
      <c r="I90" s="114">
        <f t="shared" si="8"/>
        <v>6.7</v>
      </c>
    </row>
    <row r="91" spans="1:9">
      <c r="A91" s="80" t="s">
        <v>568</v>
      </c>
      <c r="B91" s="71" t="s">
        <v>328</v>
      </c>
      <c r="C91" s="73">
        <v>100</v>
      </c>
      <c r="D91" s="72">
        <v>3.33</v>
      </c>
      <c r="E91" s="72">
        <v>33.49</v>
      </c>
      <c r="F91" s="72">
        <v>6.23</v>
      </c>
      <c r="G91" s="114">
        <f t="shared" si="6"/>
        <v>3.3300000000000005</v>
      </c>
      <c r="H91" s="114">
        <f t="shared" si="7"/>
        <v>33.49</v>
      </c>
      <c r="I91" s="114">
        <f t="shared" si="8"/>
        <v>6.23</v>
      </c>
    </row>
    <row r="92" spans="1:9">
      <c r="A92" s="80" t="s">
        <v>562</v>
      </c>
      <c r="B92" s="71" t="s">
        <v>329</v>
      </c>
      <c r="C92" s="73">
        <v>100</v>
      </c>
      <c r="D92" s="72">
        <v>21.1</v>
      </c>
      <c r="E92" s="72">
        <v>11</v>
      </c>
      <c r="F92" s="72">
        <v>0</v>
      </c>
      <c r="G92" s="114">
        <f t="shared" si="6"/>
        <v>21.1</v>
      </c>
      <c r="H92" s="114">
        <f t="shared" si="7"/>
        <v>11</v>
      </c>
      <c r="I92" s="114">
        <f t="shared" si="8"/>
        <v>0</v>
      </c>
    </row>
    <row r="93" spans="1:9">
      <c r="A93" s="80" t="s">
        <v>561</v>
      </c>
      <c r="B93" s="74" t="s">
        <v>54</v>
      </c>
      <c r="C93" s="73">
        <v>100</v>
      </c>
      <c r="D93" s="72">
        <v>0.7</v>
      </c>
      <c r="E93" s="72">
        <v>0.1</v>
      </c>
      <c r="F93" s="72">
        <v>2</v>
      </c>
      <c r="G93" s="114">
        <f t="shared" si="6"/>
        <v>0.7</v>
      </c>
      <c r="H93" s="114">
        <f t="shared" si="7"/>
        <v>0.1</v>
      </c>
      <c r="I93" s="114">
        <f t="shared" si="8"/>
        <v>2</v>
      </c>
    </row>
    <row r="94" spans="1:9">
      <c r="A94" s="80" t="s">
        <v>563</v>
      </c>
      <c r="B94" s="74" t="s">
        <v>92</v>
      </c>
      <c r="C94" s="73">
        <v>100</v>
      </c>
      <c r="D94" s="72">
        <v>19.3</v>
      </c>
      <c r="E94" s="72">
        <v>0.9</v>
      </c>
      <c r="F94" s="72">
        <v>0</v>
      </c>
      <c r="G94" s="114">
        <f t="shared" si="6"/>
        <v>19.3</v>
      </c>
      <c r="H94" s="114">
        <f t="shared" si="7"/>
        <v>0.90000000000000013</v>
      </c>
      <c r="I94" s="114">
        <f t="shared" si="8"/>
        <v>0</v>
      </c>
    </row>
    <row r="95" spans="1:9">
      <c r="A95" s="80" t="s">
        <v>559</v>
      </c>
      <c r="B95" s="71" t="s">
        <v>77</v>
      </c>
      <c r="C95" s="73">
        <v>100</v>
      </c>
      <c r="D95" s="72">
        <v>1</v>
      </c>
      <c r="E95" s="72">
        <v>15</v>
      </c>
      <c r="F95" s="72">
        <v>0.6</v>
      </c>
      <c r="G95" s="114">
        <f t="shared" si="6"/>
        <v>1</v>
      </c>
      <c r="H95" s="114">
        <f t="shared" si="7"/>
        <v>15</v>
      </c>
      <c r="I95" s="114">
        <f t="shared" si="8"/>
        <v>0.6</v>
      </c>
    </row>
    <row r="96" spans="1:9">
      <c r="A96" s="80" t="s">
        <v>559</v>
      </c>
      <c r="B96" s="71" t="s">
        <v>76</v>
      </c>
      <c r="C96" s="73">
        <v>100</v>
      </c>
      <c r="D96" s="72">
        <v>0.8</v>
      </c>
      <c r="E96" s="72">
        <v>11</v>
      </c>
      <c r="F96" s="72">
        <v>3.1</v>
      </c>
      <c r="G96" s="114">
        <f t="shared" si="6"/>
        <v>0.8</v>
      </c>
      <c r="H96" s="114">
        <f t="shared" si="7"/>
        <v>11</v>
      </c>
      <c r="I96" s="114">
        <f t="shared" si="8"/>
        <v>3.1</v>
      </c>
    </row>
    <row r="97" spans="1:9">
      <c r="A97" s="80" t="s">
        <v>567</v>
      </c>
      <c r="B97" s="71" t="s">
        <v>337</v>
      </c>
      <c r="C97" s="73">
        <v>100</v>
      </c>
      <c r="D97" s="72">
        <v>25.8</v>
      </c>
      <c r="E97" s="72">
        <v>49.24</v>
      </c>
      <c r="F97" s="72">
        <v>7.63</v>
      </c>
      <c r="G97" s="114">
        <f t="shared" si="6"/>
        <v>25.8</v>
      </c>
      <c r="H97" s="114">
        <f t="shared" si="7"/>
        <v>49.24</v>
      </c>
      <c r="I97" s="114">
        <f t="shared" si="8"/>
        <v>7.629999999999999</v>
      </c>
    </row>
    <row r="98" spans="1:9">
      <c r="A98" s="80" t="s">
        <v>567</v>
      </c>
      <c r="B98" s="71" t="s">
        <v>338</v>
      </c>
      <c r="C98" s="73">
        <v>100</v>
      </c>
      <c r="D98" s="72">
        <v>18.22</v>
      </c>
      <c r="E98" s="72">
        <v>43.85</v>
      </c>
      <c r="F98" s="72">
        <v>26.81</v>
      </c>
      <c r="G98" s="114">
        <f t="shared" si="6"/>
        <v>18.22</v>
      </c>
      <c r="H98" s="114">
        <f t="shared" si="7"/>
        <v>43.85</v>
      </c>
      <c r="I98" s="114">
        <f t="shared" si="8"/>
        <v>26.810000000000002</v>
      </c>
    </row>
    <row r="99" spans="1:9">
      <c r="A99" s="80" t="s">
        <v>567</v>
      </c>
      <c r="B99" s="71" t="s">
        <v>81</v>
      </c>
      <c r="C99" s="73">
        <v>100</v>
      </c>
      <c r="D99" s="72">
        <v>14.4</v>
      </c>
      <c r="E99" s="72">
        <v>61</v>
      </c>
      <c r="F99" s="72">
        <v>7</v>
      </c>
      <c r="G99" s="114">
        <f t="shared" si="6"/>
        <v>14.400000000000002</v>
      </c>
      <c r="H99" s="114">
        <f t="shared" si="7"/>
        <v>61</v>
      </c>
      <c r="I99" s="114">
        <f t="shared" si="8"/>
        <v>7.0000000000000009</v>
      </c>
    </row>
    <row r="100" spans="1:9">
      <c r="A100" s="80" t="s">
        <v>567</v>
      </c>
      <c r="B100" s="71" t="s">
        <v>339</v>
      </c>
      <c r="C100" s="73">
        <v>100</v>
      </c>
      <c r="D100" s="72">
        <v>7.91</v>
      </c>
      <c r="E100" s="72">
        <v>75.77</v>
      </c>
      <c r="F100" s="72">
        <v>5.22</v>
      </c>
      <c r="G100" s="114">
        <f t="shared" ref="G100:G131" si="9">D100/C100*100</f>
        <v>7.91</v>
      </c>
      <c r="H100" s="114">
        <f t="shared" ref="H100:H131" si="10">E100/C100*100</f>
        <v>75.77</v>
      </c>
      <c r="I100" s="114">
        <f t="shared" ref="I100:I131" si="11">F100/C100*100</f>
        <v>5.22</v>
      </c>
    </row>
    <row r="101" spans="1:9">
      <c r="A101" s="80" t="s">
        <v>567</v>
      </c>
      <c r="B101" s="71" t="s">
        <v>340</v>
      </c>
      <c r="C101" s="73">
        <v>100</v>
      </c>
      <c r="D101" s="72">
        <v>9.17</v>
      </c>
      <c r="E101" s="72">
        <v>71.97</v>
      </c>
      <c r="F101" s="72">
        <v>4.26</v>
      </c>
      <c r="G101" s="114">
        <f t="shared" si="9"/>
        <v>9.17</v>
      </c>
      <c r="H101" s="114">
        <f t="shared" si="10"/>
        <v>71.97</v>
      </c>
      <c r="I101" s="114">
        <f t="shared" si="11"/>
        <v>4.26</v>
      </c>
    </row>
    <row r="102" spans="1:9">
      <c r="A102" s="80" t="s">
        <v>567</v>
      </c>
      <c r="B102" s="71" t="s">
        <v>341</v>
      </c>
      <c r="C102" s="73">
        <v>100</v>
      </c>
      <c r="D102" s="72">
        <v>20.27</v>
      </c>
      <c r="E102" s="72">
        <v>45.39</v>
      </c>
      <c r="F102" s="72">
        <v>17.21</v>
      </c>
      <c r="G102" s="114">
        <f t="shared" si="9"/>
        <v>20.27</v>
      </c>
      <c r="H102" s="114">
        <f t="shared" si="10"/>
        <v>45.39</v>
      </c>
      <c r="I102" s="114">
        <f t="shared" si="11"/>
        <v>17.21</v>
      </c>
    </row>
    <row r="103" spans="1:9">
      <c r="A103" s="80" t="s">
        <v>558</v>
      </c>
      <c r="B103" s="71" t="s">
        <v>346</v>
      </c>
      <c r="C103" s="73">
        <v>100</v>
      </c>
      <c r="D103" s="72">
        <v>0.8</v>
      </c>
      <c r="E103" s="72">
        <v>0</v>
      </c>
      <c r="F103" s="72">
        <v>9</v>
      </c>
      <c r="G103" s="114">
        <f t="shared" si="9"/>
        <v>0.8</v>
      </c>
      <c r="H103" s="114">
        <f t="shared" si="10"/>
        <v>0</v>
      </c>
      <c r="I103" s="114">
        <f t="shared" si="11"/>
        <v>9</v>
      </c>
    </row>
    <row r="104" spans="1:9">
      <c r="A104" s="80" t="s">
        <v>561</v>
      </c>
      <c r="B104" s="71" t="s">
        <v>63</v>
      </c>
      <c r="C104" s="73">
        <v>100</v>
      </c>
      <c r="D104" s="72">
        <v>1</v>
      </c>
      <c r="E104" s="72">
        <v>0.2</v>
      </c>
      <c r="F104" s="72">
        <v>5.6</v>
      </c>
      <c r="G104" s="114">
        <f t="shared" si="9"/>
        <v>1</v>
      </c>
      <c r="H104" s="114">
        <f t="shared" si="10"/>
        <v>0.2</v>
      </c>
      <c r="I104" s="114">
        <f t="shared" si="11"/>
        <v>5.6</v>
      </c>
    </row>
    <row r="105" spans="1:9">
      <c r="A105" s="80" t="s">
        <v>558</v>
      </c>
      <c r="B105" s="71" t="s">
        <v>352</v>
      </c>
      <c r="C105" s="73">
        <v>100</v>
      </c>
      <c r="D105" s="72">
        <v>0.91</v>
      </c>
      <c r="E105" s="72">
        <v>0.25</v>
      </c>
      <c r="F105" s="72">
        <v>8.0399999999999991</v>
      </c>
      <c r="G105" s="114">
        <f t="shared" si="9"/>
        <v>0.91</v>
      </c>
      <c r="H105" s="114">
        <f t="shared" si="10"/>
        <v>0.25</v>
      </c>
      <c r="I105" s="114">
        <f t="shared" si="11"/>
        <v>8.0399999999999991</v>
      </c>
    </row>
    <row r="106" spans="1:9">
      <c r="A106" s="80" t="s">
        <v>560</v>
      </c>
      <c r="B106" s="71" t="s">
        <v>52</v>
      </c>
      <c r="C106" s="73">
        <v>100</v>
      </c>
      <c r="D106" s="72">
        <v>3</v>
      </c>
      <c r="E106" s="72">
        <v>0.8</v>
      </c>
      <c r="F106" s="72">
        <v>3</v>
      </c>
      <c r="G106" s="114">
        <f t="shared" si="9"/>
        <v>3</v>
      </c>
      <c r="H106" s="114">
        <f t="shared" si="10"/>
        <v>0.8</v>
      </c>
      <c r="I106" s="114">
        <f t="shared" si="11"/>
        <v>3</v>
      </c>
    </row>
    <row r="107" spans="1:9">
      <c r="A107" s="80" t="s">
        <v>562</v>
      </c>
      <c r="B107" s="71" t="s">
        <v>354</v>
      </c>
      <c r="C107" s="73">
        <v>100</v>
      </c>
      <c r="D107" s="72">
        <v>19.93</v>
      </c>
      <c r="E107" s="72">
        <v>4.8499999999999996</v>
      </c>
      <c r="F107" s="72">
        <v>2.91</v>
      </c>
      <c r="G107" s="114">
        <f t="shared" si="9"/>
        <v>19.93</v>
      </c>
      <c r="H107" s="114">
        <f t="shared" si="10"/>
        <v>4.8499999999999996</v>
      </c>
      <c r="I107" s="114">
        <f t="shared" si="11"/>
        <v>2.91</v>
      </c>
    </row>
    <row r="108" spans="1:9">
      <c r="A108" s="80" t="s">
        <v>561</v>
      </c>
      <c r="B108" s="71" t="s">
        <v>49</v>
      </c>
      <c r="C108" s="73">
        <v>100</v>
      </c>
      <c r="D108" s="72">
        <v>1</v>
      </c>
      <c r="E108" s="72">
        <v>0</v>
      </c>
      <c r="F108" s="72">
        <v>2.6</v>
      </c>
      <c r="G108" s="114">
        <f t="shared" si="9"/>
        <v>1</v>
      </c>
      <c r="H108" s="114">
        <f t="shared" si="10"/>
        <v>0</v>
      </c>
      <c r="I108" s="114">
        <f t="shared" si="11"/>
        <v>2.6</v>
      </c>
    </row>
    <row r="109" spans="1:9">
      <c r="A109" s="80" t="s">
        <v>571</v>
      </c>
      <c r="B109" s="71" t="s">
        <v>534</v>
      </c>
      <c r="C109" s="73">
        <v>100</v>
      </c>
      <c r="D109" s="72">
        <v>0</v>
      </c>
      <c r="E109" s="72">
        <v>0</v>
      </c>
      <c r="F109" s="72">
        <v>0.9</v>
      </c>
      <c r="G109" s="114">
        <f t="shared" si="9"/>
        <v>0</v>
      </c>
      <c r="H109" s="114">
        <f t="shared" si="10"/>
        <v>0</v>
      </c>
      <c r="I109" s="114">
        <f t="shared" si="11"/>
        <v>0.90000000000000013</v>
      </c>
    </row>
    <row r="110" spans="1:9">
      <c r="A110" s="80" t="s">
        <v>561</v>
      </c>
      <c r="B110" s="71" t="s">
        <v>46</v>
      </c>
      <c r="C110" s="73">
        <v>100</v>
      </c>
      <c r="D110" s="72">
        <v>0.7</v>
      </c>
      <c r="E110" s="72">
        <v>0.1</v>
      </c>
      <c r="F110" s="72">
        <v>1.8</v>
      </c>
      <c r="G110" s="114">
        <f t="shared" si="9"/>
        <v>0.7</v>
      </c>
      <c r="H110" s="114">
        <f t="shared" si="10"/>
        <v>0.1</v>
      </c>
      <c r="I110" s="114">
        <f t="shared" si="11"/>
        <v>1.8000000000000003</v>
      </c>
    </row>
    <row r="111" spans="1:9">
      <c r="A111" s="80" t="s">
        <v>561</v>
      </c>
      <c r="B111" s="71" t="s">
        <v>394</v>
      </c>
      <c r="C111" s="73">
        <v>100</v>
      </c>
      <c r="D111" s="72">
        <v>1.5</v>
      </c>
      <c r="E111" s="72">
        <v>0</v>
      </c>
      <c r="F111" s="72">
        <v>5.3</v>
      </c>
      <c r="G111" s="114">
        <f t="shared" si="9"/>
        <v>1.5</v>
      </c>
      <c r="H111" s="114">
        <f t="shared" si="10"/>
        <v>0</v>
      </c>
      <c r="I111" s="114">
        <f t="shared" si="11"/>
        <v>5.3</v>
      </c>
    </row>
    <row r="112" spans="1:9">
      <c r="A112" s="80" t="s">
        <v>560</v>
      </c>
      <c r="B112" s="71" t="s">
        <v>50</v>
      </c>
      <c r="C112" s="73">
        <v>100</v>
      </c>
      <c r="D112" s="72">
        <v>2.6</v>
      </c>
      <c r="E112" s="72">
        <v>0.7</v>
      </c>
      <c r="F112" s="72">
        <v>2.1</v>
      </c>
      <c r="G112" s="114">
        <f t="shared" si="9"/>
        <v>2.6</v>
      </c>
      <c r="H112" s="114">
        <f t="shared" si="10"/>
        <v>0.7</v>
      </c>
      <c r="I112" s="114">
        <f t="shared" si="11"/>
        <v>2.1</v>
      </c>
    </row>
    <row r="113" spans="1:9">
      <c r="A113" s="80" t="s">
        <v>574</v>
      </c>
      <c r="B113" s="71" t="s">
        <v>577</v>
      </c>
      <c r="C113" s="73">
        <v>100</v>
      </c>
      <c r="D113" s="72">
        <v>14.69</v>
      </c>
      <c r="E113" s="72">
        <v>9.15</v>
      </c>
      <c r="F113" s="72">
        <v>1.32</v>
      </c>
      <c r="G113" s="114">
        <f t="shared" si="9"/>
        <v>14.69</v>
      </c>
      <c r="H113" s="114">
        <f t="shared" si="10"/>
        <v>9.15</v>
      </c>
      <c r="I113" s="114">
        <f t="shared" si="11"/>
        <v>1.32</v>
      </c>
    </row>
    <row r="114" spans="1:9">
      <c r="A114" s="80" t="s">
        <v>563</v>
      </c>
      <c r="B114" s="71" t="s">
        <v>93</v>
      </c>
      <c r="C114" s="73">
        <v>100</v>
      </c>
      <c r="D114" s="72">
        <v>23</v>
      </c>
      <c r="E114" s="72">
        <v>6</v>
      </c>
      <c r="F114" s="72">
        <v>0</v>
      </c>
      <c r="G114" s="114">
        <f t="shared" si="9"/>
        <v>23</v>
      </c>
      <c r="H114" s="114">
        <f t="shared" si="10"/>
        <v>6</v>
      </c>
      <c r="I114" s="114">
        <f t="shared" si="11"/>
        <v>0</v>
      </c>
    </row>
    <row r="115" spans="1:9">
      <c r="A115" s="80" t="s">
        <v>560</v>
      </c>
      <c r="B115" s="74" t="s">
        <v>64</v>
      </c>
      <c r="C115" s="73">
        <v>100</v>
      </c>
      <c r="D115" s="72">
        <v>0.9</v>
      </c>
      <c r="E115" s="72">
        <v>0.1</v>
      </c>
      <c r="F115" s="72">
        <v>1.2</v>
      </c>
      <c r="G115" s="114">
        <f t="shared" si="9"/>
        <v>0.90000000000000013</v>
      </c>
      <c r="H115" s="114">
        <f t="shared" si="10"/>
        <v>0.1</v>
      </c>
      <c r="I115" s="114">
        <f t="shared" si="11"/>
        <v>1.2</v>
      </c>
    </row>
    <row r="116" spans="1:9">
      <c r="A116" s="80" t="s">
        <v>562</v>
      </c>
      <c r="B116" s="71" t="s">
        <v>72</v>
      </c>
      <c r="C116" s="73">
        <v>100</v>
      </c>
      <c r="D116" s="72">
        <v>6</v>
      </c>
      <c r="E116" s="72">
        <v>71</v>
      </c>
      <c r="F116" s="72">
        <v>0</v>
      </c>
      <c r="G116" s="114">
        <f t="shared" si="9"/>
        <v>6</v>
      </c>
      <c r="H116" s="114">
        <f t="shared" si="10"/>
        <v>71</v>
      </c>
      <c r="I116" s="114">
        <f t="shared" si="11"/>
        <v>0</v>
      </c>
    </row>
    <row r="117" spans="1:9">
      <c r="A117" s="80" t="s">
        <v>563</v>
      </c>
      <c r="B117" s="71" t="s">
        <v>405</v>
      </c>
      <c r="C117" s="73">
        <v>100</v>
      </c>
      <c r="D117" s="72">
        <v>19</v>
      </c>
      <c r="E117" s="72">
        <v>10</v>
      </c>
      <c r="F117" s="72">
        <v>0</v>
      </c>
      <c r="G117" s="114">
        <f t="shared" si="9"/>
        <v>19</v>
      </c>
      <c r="H117" s="114">
        <f t="shared" si="10"/>
        <v>10</v>
      </c>
      <c r="I117" s="114">
        <f t="shared" si="11"/>
        <v>0</v>
      </c>
    </row>
    <row r="118" spans="1:9">
      <c r="A118" s="80" t="s">
        <v>568</v>
      </c>
      <c r="B118" s="71" t="s">
        <v>407</v>
      </c>
      <c r="C118" s="73">
        <v>100</v>
      </c>
      <c r="D118" s="72">
        <v>0</v>
      </c>
      <c r="E118" s="72">
        <v>0</v>
      </c>
      <c r="F118" s="72">
        <v>99.8</v>
      </c>
      <c r="G118" s="114">
        <f t="shared" si="9"/>
        <v>0</v>
      </c>
      <c r="H118" s="114">
        <f t="shared" si="10"/>
        <v>0</v>
      </c>
      <c r="I118" s="114">
        <f t="shared" si="11"/>
        <v>99.8</v>
      </c>
    </row>
    <row r="119" spans="1:9">
      <c r="A119" s="80" t="s">
        <v>561</v>
      </c>
      <c r="B119" s="71" t="s">
        <v>43</v>
      </c>
      <c r="C119" s="73">
        <v>100</v>
      </c>
      <c r="D119" s="72">
        <v>1.6</v>
      </c>
      <c r="E119" s="72">
        <v>0.2</v>
      </c>
      <c r="F119" s="72">
        <v>6.5</v>
      </c>
      <c r="G119" s="114">
        <f t="shared" si="9"/>
        <v>1.6</v>
      </c>
      <c r="H119" s="114">
        <f t="shared" si="10"/>
        <v>0.2</v>
      </c>
      <c r="I119" s="114">
        <f t="shared" si="11"/>
        <v>6.5</v>
      </c>
    </row>
    <row r="120" spans="1:9">
      <c r="A120" s="80" t="s">
        <v>562</v>
      </c>
      <c r="B120" s="71" t="s">
        <v>66</v>
      </c>
      <c r="C120" s="73">
        <v>100</v>
      </c>
      <c r="D120" s="72">
        <v>13</v>
      </c>
      <c r="E120" s="72">
        <v>22</v>
      </c>
      <c r="F120" s="72">
        <v>0</v>
      </c>
      <c r="G120" s="114">
        <f t="shared" si="9"/>
        <v>13</v>
      </c>
      <c r="H120" s="114">
        <f t="shared" si="10"/>
        <v>22</v>
      </c>
      <c r="I120" s="114">
        <f t="shared" si="11"/>
        <v>0</v>
      </c>
    </row>
    <row r="121" spans="1:9">
      <c r="A121" s="80" t="s">
        <v>560</v>
      </c>
      <c r="B121" s="71" t="s">
        <v>61</v>
      </c>
      <c r="C121" s="73">
        <v>100</v>
      </c>
      <c r="D121" s="72">
        <v>0.7</v>
      </c>
      <c r="E121" s="72">
        <v>0.2</v>
      </c>
      <c r="F121" s="72">
        <v>1.4</v>
      </c>
      <c r="G121" s="114">
        <f t="shared" si="9"/>
        <v>0.7</v>
      </c>
      <c r="H121" s="114">
        <f t="shared" si="10"/>
        <v>0.2</v>
      </c>
      <c r="I121" s="114">
        <f t="shared" si="11"/>
        <v>1.4</v>
      </c>
    </row>
    <row r="122" spans="1:9">
      <c r="A122" s="80" t="s">
        <v>561</v>
      </c>
      <c r="B122" s="71" t="s">
        <v>59</v>
      </c>
      <c r="C122" s="73">
        <v>100</v>
      </c>
      <c r="D122" s="72">
        <v>1.5</v>
      </c>
      <c r="E122" s="72">
        <v>0.3</v>
      </c>
      <c r="F122" s="72">
        <v>7.4</v>
      </c>
      <c r="G122" s="114">
        <f t="shared" si="9"/>
        <v>1.5</v>
      </c>
      <c r="H122" s="114">
        <f t="shared" si="10"/>
        <v>0.3</v>
      </c>
      <c r="I122" s="114">
        <f t="shared" si="11"/>
        <v>7.4000000000000012</v>
      </c>
    </row>
    <row r="123" spans="1:9">
      <c r="A123" s="80" t="s">
        <v>563</v>
      </c>
      <c r="B123" s="71" t="s">
        <v>97</v>
      </c>
      <c r="C123" s="73">
        <v>100</v>
      </c>
      <c r="D123" s="72">
        <v>17</v>
      </c>
      <c r="E123" s="72">
        <v>9</v>
      </c>
      <c r="F123" s="72">
        <v>0</v>
      </c>
      <c r="G123" s="114">
        <f t="shared" si="9"/>
        <v>17</v>
      </c>
      <c r="H123" s="114">
        <f t="shared" si="10"/>
        <v>9</v>
      </c>
      <c r="I123" s="114">
        <f t="shared" si="11"/>
        <v>0</v>
      </c>
    </row>
    <row r="124" spans="1:9">
      <c r="A124" s="80" t="s">
        <v>563</v>
      </c>
      <c r="B124" s="71" t="s">
        <v>100</v>
      </c>
      <c r="C124" s="73">
        <v>100</v>
      </c>
      <c r="D124" s="72">
        <v>20.5</v>
      </c>
      <c r="E124" s="72">
        <v>11.1</v>
      </c>
      <c r="F124" s="72">
        <v>0</v>
      </c>
      <c r="G124" s="114">
        <f t="shared" si="9"/>
        <v>20.5</v>
      </c>
      <c r="H124" s="114">
        <f t="shared" si="10"/>
        <v>11.1</v>
      </c>
      <c r="I124" s="114">
        <f t="shared" si="11"/>
        <v>0</v>
      </c>
    </row>
    <row r="125" spans="1:9">
      <c r="A125" s="80" t="s">
        <v>563</v>
      </c>
      <c r="B125" s="71" t="s">
        <v>104</v>
      </c>
      <c r="C125" s="73">
        <v>100</v>
      </c>
      <c r="D125" s="72">
        <v>23</v>
      </c>
      <c r="E125" s="72">
        <v>12</v>
      </c>
      <c r="F125" s="72">
        <v>0</v>
      </c>
      <c r="G125" s="114">
        <f t="shared" si="9"/>
        <v>23</v>
      </c>
      <c r="H125" s="114">
        <f t="shared" si="10"/>
        <v>12</v>
      </c>
      <c r="I125" s="114">
        <f t="shared" si="11"/>
        <v>0</v>
      </c>
    </row>
    <row r="126" spans="1:9">
      <c r="A126" s="80" t="s">
        <v>567</v>
      </c>
      <c r="B126" s="74" t="s">
        <v>83</v>
      </c>
      <c r="C126" s="73">
        <v>100</v>
      </c>
      <c r="D126" s="72">
        <v>30.2</v>
      </c>
      <c r="E126" s="72">
        <v>49</v>
      </c>
      <c r="F126" s="72">
        <v>4.7</v>
      </c>
      <c r="G126" s="114">
        <f t="shared" si="9"/>
        <v>30.2</v>
      </c>
      <c r="H126" s="114">
        <f t="shared" si="10"/>
        <v>49</v>
      </c>
      <c r="I126" s="114">
        <f t="shared" si="11"/>
        <v>4.7</v>
      </c>
    </row>
    <row r="127" spans="1:9">
      <c r="A127" s="80" t="s">
        <v>563</v>
      </c>
      <c r="B127" s="71" t="s">
        <v>98</v>
      </c>
      <c r="C127" s="73">
        <v>100</v>
      </c>
      <c r="D127" s="72">
        <v>16.399999999999999</v>
      </c>
      <c r="E127" s="72">
        <v>21.4</v>
      </c>
      <c r="F127" s="72">
        <v>0</v>
      </c>
      <c r="G127" s="114">
        <f t="shared" si="9"/>
        <v>16.399999999999999</v>
      </c>
      <c r="H127" s="114">
        <f t="shared" si="10"/>
        <v>21.4</v>
      </c>
      <c r="I127" s="114">
        <f t="shared" si="11"/>
        <v>0</v>
      </c>
    </row>
    <row r="128" spans="1:9">
      <c r="A128" s="80" t="s">
        <v>563</v>
      </c>
      <c r="B128" s="71" t="s">
        <v>419</v>
      </c>
      <c r="C128" s="73">
        <v>100</v>
      </c>
      <c r="D128" s="72">
        <v>23.4</v>
      </c>
      <c r="E128" s="72">
        <v>6.4</v>
      </c>
      <c r="F128" s="72">
        <v>0</v>
      </c>
      <c r="G128" s="114">
        <f t="shared" si="9"/>
        <v>23.4</v>
      </c>
      <c r="H128" s="114">
        <f t="shared" si="10"/>
        <v>6.4</v>
      </c>
      <c r="I128" s="114">
        <f t="shared" si="11"/>
        <v>0</v>
      </c>
    </row>
    <row r="129" spans="1:9">
      <c r="A129" s="80" t="s">
        <v>570</v>
      </c>
      <c r="B129" s="71" t="s">
        <v>113</v>
      </c>
      <c r="C129" s="73">
        <v>100</v>
      </c>
      <c r="D129" s="72">
        <v>3</v>
      </c>
      <c r="E129" s="72">
        <v>10</v>
      </c>
      <c r="F129" s="72">
        <v>4</v>
      </c>
      <c r="G129" s="114">
        <f t="shared" si="9"/>
        <v>3</v>
      </c>
      <c r="H129" s="114">
        <f t="shared" si="10"/>
        <v>10</v>
      </c>
      <c r="I129" s="114">
        <f t="shared" si="11"/>
        <v>4</v>
      </c>
    </row>
    <row r="130" spans="1:9">
      <c r="A130" s="80" t="s">
        <v>570</v>
      </c>
      <c r="B130" s="71" t="s">
        <v>117</v>
      </c>
      <c r="C130" s="73">
        <v>100</v>
      </c>
      <c r="D130" s="72">
        <v>2.8</v>
      </c>
      <c r="E130" s="72">
        <v>20</v>
      </c>
      <c r="F130" s="72">
        <v>3</v>
      </c>
      <c r="G130" s="114">
        <f t="shared" si="9"/>
        <v>2.8</v>
      </c>
      <c r="H130" s="114">
        <f t="shared" si="10"/>
        <v>20</v>
      </c>
      <c r="I130" s="114">
        <f t="shared" si="11"/>
        <v>3</v>
      </c>
    </row>
    <row r="131" spans="1:9">
      <c r="A131" s="80" t="s">
        <v>570</v>
      </c>
      <c r="B131" s="71" t="s">
        <v>427</v>
      </c>
      <c r="C131" s="73">
        <v>100</v>
      </c>
      <c r="D131" s="72">
        <v>2.4</v>
      </c>
      <c r="E131" s="72">
        <v>30</v>
      </c>
      <c r="F131" s="72">
        <v>3.1</v>
      </c>
      <c r="G131" s="114">
        <f t="shared" si="9"/>
        <v>2.4</v>
      </c>
      <c r="H131" s="114">
        <f t="shared" si="10"/>
        <v>30</v>
      </c>
      <c r="I131" s="114">
        <f t="shared" si="11"/>
        <v>3.1</v>
      </c>
    </row>
    <row r="132" spans="1:9">
      <c r="A132" s="80" t="s">
        <v>559</v>
      </c>
      <c r="B132" s="71" t="s">
        <v>428</v>
      </c>
      <c r="C132" s="73">
        <v>100</v>
      </c>
      <c r="D132" s="72">
        <v>0.3</v>
      </c>
      <c r="E132" s="72">
        <v>0</v>
      </c>
      <c r="F132" s="72">
        <v>8</v>
      </c>
      <c r="G132" s="114">
        <f t="shared" ref="G132:G168" si="12">D132/C132*100</f>
        <v>0.3</v>
      </c>
      <c r="H132" s="114">
        <f t="shared" ref="H132:H168" si="13">E132/C132*100</f>
        <v>0</v>
      </c>
      <c r="I132" s="114">
        <f t="shared" ref="I132:I168" si="14">F132/C132*100</f>
        <v>8</v>
      </c>
    </row>
    <row r="133" spans="1:9">
      <c r="A133" s="80" t="s">
        <v>559</v>
      </c>
      <c r="B133" s="71" t="s">
        <v>429</v>
      </c>
      <c r="C133" s="73">
        <v>100</v>
      </c>
      <c r="D133" s="72">
        <v>0.6</v>
      </c>
      <c r="E133" s="72">
        <v>0.2</v>
      </c>
      <c r="F133" s="72">
        <v>7.3</v>
      </c>
      <c r="G133" s="114">
        <f t="shared" si="12"/>
        <v>0.6</v>
      </c>
      <c r="H133" s="114">
        <f t="shared" si="13"/>
        <v>0.2</v>
      </c>
      <c r="I133" s="114">
        <f t="shared" si="14"/>
        <v>7.3</v>
      </c>
    </row>
    <row r="134" spans="1:9">
      <c r="A134" s="80" t="s">
        <v>560</v>
      </c>
      <c r="B134" s="71" t="s">
        <v>57</v>
      </c>
      <c r="C134" s="73">
        <v>100</v>
      </c>
      <c r="D134" s="72">
        <v>2.2000000000000002</v>
      </c>
      <c r="E134" s="72">
        <v>0.1</v>
      </c>
      <c r="F134" s="72">
        <v>1.8</v>
      </c>
      <c r="G134" s="114">
        <f t="shared" si="12"/>
        <v>2.2000000000000002</v>
      </c>
      <c r="H134" s="114">
        <f t="shared" si="13"/>
        <v>0.1</v>
      </c>
      <c r="I134" s="114">
        <f t="shared" si="14"/>
        <v>1.8000000000000003</v>
      </c>
    </row>
    <row r="135" spans="1:9">
      <c r="A135" s="80" t="s">
        <v>563</v>
      </c>
      <c r="B135" s="71" t="s">
        <v>96</v>
      </c>
      <c r="C135" s="73">
        <v>100</v>
      </c>
      <c r="D135" s="72">
        <v>21</v>
      </c>
      <c r="E135" s="72">
        <v>1.3</v>
      </c>
      <c r="F135" s="72">
        <v>0</v>
      </c>
      <c r="G135" s="114">
        <f t="shared" si="12"/>
        <v>21</v>
      </c>
      <c r="H135" s="114">
        <f t="shared" si="13"/>
        <v>1.3</v>
      </c>
      <c r="I135" s="114">
        <f t="shared" si="14"/>
        <v>0</v>
      </c>
    </row>
    <row r="136" spans="1:9">
      <c r="A136" s="80" t="s">
        <v>570</v>
      </c>
      <c r="B136" s="71" t="s">
        <v>111</v>
      </c>
      <c r="C136" s="73">
        <v>100</v>
      </c>
      <c r="D136" s="72">
        <v>20</v>
      </c>
      <c r="E136" s="72">
        <v>30</v>
      </c>
      <c r="F136" s="72">
        <v>2.9</v>
      </c>
      <c r="G136" s="114">
        <f t="shared" si="12"/>
        <v>20</v>
      </c>
      <c r="H136" s="114">
        <f t="shared" si="13"/>
        <v>30</v>
      </c>
      <c r="I136" s="114">
        <f t="shared" si="14"/>
        <v>2.9</v>
      </c>
    </row>
    <row r="137" spans="1:9">
      <c r="A137" s="80" t="s">
        <v>570</v>
      </c>
      <c r="B137" s="71" t="s">
        <v>459</v>
      </c>
      <c r="C137" s="73">
        <v>100</v>
      </c>
      <c r="D137" s="72">
        <v>24.94</v>
      </c>
      <c r="E137" s="72">
        <v>27.44</v>
      </c>
      <c r="F137" s="72">
        <v>2.2200000000000002</v>
      </c>
      <c r="G137" s="114">
        <f t="shared" si="12"/>
        <v>24.94</v>
      </c>
      <c r="H137" s="114">
        <f t="shared" si="13"/>
        <v>27.440000000000005</v>
      </c>
      <c r="I137" s="114">
        <f t="shared" si="14"/>
        <v>2.2200000000000002</v>
      </c>
    </row>
    <row r="138" spans="1:9">
      <c r="A138" s="80" t="s">
        <v>570</v>
      </c>
      <c r="B138" s="71" t="s">
        <v>115</v>
      </c>
      <c r="C138" s="73">
        <v>100</v>
      </c>
      <c r="D138" s="72">
        <v>22.2</v>
      </c>
      <c r="E138" s="72">
        <v>22.3</v>
      </c>
      <c r="F138" s="72">
        <v>2.2000000000000002</v>
      </c>
      <c r="G138" s="114">
        <f t="shared" si="12"/>
        <v>22.2</v>
      </c>
      <c r="H138" s="114">
        <f t="shared" si="13"/>
        <v>22.3</v>
      </c>
      <c r="I138" s="114">
        <f t="shared" si="14"/>
        <v>2.2000000000000002</v>
      </c>
    </row>
    <row r="139" spans="1:9">
      <c r="A139" s="80" t="s">
        <v>570</v>
      </c>
      <c r="B139" s="71" t="s">
        <v>118</v>
      </c>
      <c r="C139" s="73">
        <v>100</v>
      </c>
      <c r="D139" s="72">
        <v>35.799999999999997</v>
      </c>
      <c r="E139" s="72">
        <v>25.8</v>
      </c>
      <c r="F139" s="72">
        <v>3.2</v>
      </c>
      <c r="G139" s="114">
        <f t="shared" si="12"/>
        <v>35.799999999999997</v>
      </c>
      <c r="H139" s="114">
        <f t="shared" si="13"/>
        <v>25.8</v>
      </c>
      <c r="I139" s="114">
        <f t="shared" si="14"/>
        <v>3.2</v>
      </c>
    </row>
    <row r="140" spans="1:9">
      <c r="A140" s="80" t="s">
        <v>570</v>
      </c>
      <c r="B140" s="71" t="s">
        <v>114</v>
      </c>
      <c r="C140" s="73">
        <v>100</v>
      </c>
      <c r="D140" s="72">
        <v>25</v>
      </c>
      <c r="E140" s="72">
        <v>27</v>
      </c>
      <c r="F140" s="72">
        <v>0.5</v>
      </c>
      <c r="G140" s="114">
        <f t="shared" si="12"/>
        <v>25</v>
      </c>
      <c r="H140" s="114">
        <f t="shared" si="13"/>
        <v>27</v>
      </c>
      <c r="I140" s="114">
        <f t="shared" si="14"/>
        <v>0.5</v>
      </c>
    </row>
    <row r="141" spans="1:9">
      <c r="A141" s="80" t="s">
        <v>570</v>
      </c>
      <c r="B141" s="71" t="s">
        <v>112</v>
      </c>
      <c r="C141" s="73">
        <v>100</v>
      </c>
      <c r="D141" s="72">
        <v>11</v>
      </c>
      <c r="E141" s="72">
        <v>13</v>
      </c>
      <c r="F141" s="72">
        <v>3</v>
      </c>
      <c r="G141" s="114">
        <f t="shared" si="12"/>
        <v>11</v>
      </c>
      <c r="H141" s="114">
        <f t="shared" si="13"/>
        <v>13</v>
      </c>
      <c r="I141" s="114">
        <f t="shared" si="14"/>
        <v>3</v>
      </c>
    </row>
    <row r="142" spans="1:9">
      <c r="A142" s="80" t="s">
        <v>570</v>
      </c>
      <c r="B142" s="71" t="s">
        <v>116</v>
      </c>
      <c r="C142" s="73">
        <v>100</v>
      </c>
      <c r="D142" s="72">
        <v>16.3</v>
      </c>
      <c r="E142" s="72">
        <v>19.899999999999999</v>
      </c>
      <c r="F142" s="72">
        <v>0.7</v>
      </c>
      <c r="G142" s="114">
        <f t="shared" si="12"/>
        <v>16.3</v>
      </c>
      <c r="H142" s="114">
        <f t="shared" si="13"/>
        <v>19.899999999999999</v>
      </c>
      <c r="I142" s="114">
        <f t="shared" si="14"/>
        <v>0.7</v>
      </c>
    </row>
    <row r="143" spans="1:9">
      <c r="A143" s="80" t="s">
        <v>570</v>
      </c>
      <c r="B143" s="71" t="s">
        <v>472</v>
      </c>
      <c r="C143" s="73">
        <v>100</v>
      </c>
      <c r="D143" s="72">
        <v>24.9</v>
      </c>
      <c r="E143" s="72">
        <v>33.1</v>
      </c>
      <c r="F143" s="72">
        <v>1.3</v>
      </c>
      <c r="G143" s="114">
        <f t="shared" si="12"/>
        <v>24.9</v>
      </c>
      <c r="H143" s="114">
        <f t="shared" si="13"/>
        <v>33.1</v>
      </c>
      <c r="I143" s="114">
        <f t="shared" si="14"/>
        <v>1.3</v>
      </c>
    </row>
    <row r="144" spans="1:9">
      <c r="A144" s="80" t="s">
        <v>570</v>
      </c>
      <c r="B144" s="71" t="s">
        <v>473</v>
      </c>
      <c r="C144" s="73">
        <v>100</v>
      </c>
      <c r="D144" s="72">
        <v>24.99</v>
      </c>
      <c r="E144" s="72">
        <v>27.8</v>
      </c>
      <c r="F144" s="72">
        <v>1.43</v>
      </c>
      <c r="G144" s="114">
        <f t="shared" si="12"/>
        <v>24.99</v>
      </c>
      <c r="H144" s="114">
        <f t="shared" si="13"/>
        <v>27.800000000000004</v>
      </c>
      <c r="I144" s="114">
        <f t="shared" si="14"/>
        <v>1.43</v>
      </c>
    </row>
    <row r="145" spans="1:9">
      <c r="A145" s="80" t="s">
        <v>570</v>
      </c>
      <c r="B145" s="71" t="s">
        <v>119</v>
      </c>
      <c r="C145" s="73">
        <v>100</v>
      </c>
      <c r="D145" s="72">
        <v>15.9</v>
      </c>
      <c r="E145" s="72">
        <v>5</v>
      </c>
      <c r="F145" s="72">
        <v>1.9</v>
      </c>
      <c r="G145" s="114">
        <f t="shared" si="12"/>
        <v>15.9</v>
      </c>
      <c r="H145" s="114">
        <f t="shared" si="13"/>
        <v>5</v>
      </c>
      <c r="I145" s="114">
        <f t="shared" si="14"/>
        <v>1.9</v>
      </c>
    </row>
    <row r="146" spans="1:9">
      <c r="A146" s="80" t="s">
        <v>570</v>
      </c>
      <c r="B146" s="71" t="s">
        <v>120</v>
      </c>
      <c r="C146" s="73">
        <v>100</v>
      </c>
      <c r="D146" s="72">
        <v>14</v>
      </c>
      <c r="E146" s="72">
        <v>9</v>
      </c>
      <c r="F146" s="72">
        <v>2</v>
      </c>
      <c r="G146" s="114">
        <f t="shared" si="12"/>
        <v>14.000000000000002</v>
      </c>
      <c r="H146" s="114">
        <f t="shared" si="13"/>
        <v>9</v>
      </c>
      <c r="I146" s="114">
        <f t="shared" si="14"/>
        <v>2</v>
      </c>
    </row>
    <row r="147" spans="1:9">
      <c r="A147" s="80" t="s">
        <v>562</v>
      </c>
      <c r="B147" s="71" t="s">
        <v>67</v>
      </c>
      <c r="C147" s="73">
        <v>100</v>
      </c>
      <c r="D147" s="72">
        <v>30</v>
      </c>
      <c r="E147" s="72">
        <v>1</v>
      </c>
      <c r="F147" s="72">
        <v>0</v>
      </c>
      <c r="G147" s="114">
        <f t="shared" si="12"/>
        <v>30</v>
      </c>
      <c r="H147" s="114">
        <f t="shared" si="13"/>
        <v>1</v>
      </c>
      <c r="I147" s="114">
        <f t="shared" si="14"/>
        <v>0</v>
      </c>
    </row>
    <row r="148" spans="1:9">
      <c r="A148" s="80" t="s">
        <v>563</v>
      </c>
      <c r="B148" s="71" t="s">
        <v>90</v>
      </c>
      <c r="C148" s="73">
        <v>100</v>
      </c>
      <c r="D148" s="72">
        <v>17.8</v>
      </c>
      <c r="E148" s="72">
        <v>0.7</v>
      </c>
      <c r="F148" s="72">
        <v>0</v>
      </c>
      <c r="G148" s="114">
        <f t="shared" si="12"/>
        <v>17.8</v>
      </c>
      <c r="H148" s="114">
        <f t="shared" si="13"/>
        <v>0.7</v>
      </c>
      <c r="I148" s="114">
        <f t="shared" si="14"/>
        <v>0</v>
      </c>
    </row>
    <row r="149" spans="1:9">
      <c r="A149" s="80" t="s">
        <v>561</v>
      </c>
      <c r="B149" s="71" t="s">
        <v>482</v>
      </c>
      <c r="C149" s="73">
        <v>100</v>
      </c>
      <c r="D149" s="72">
        <v>1</v>
      </c>
      <c r="E149" s="72">
        <v>0.1</v>
      </c>
      <c r="F149" s="72">
        <v>6</v>
      </c>
      <c r="G149" s="114">
        <f t="shared" si="12"/>
        <v>1</v>
      </c>
      <c r="H149" s="114">
        <f t="shared" si="13"/>
        <v>0.1</v>
      </c>
      <c r="I149" s="114">
        <f t="shared" si="14"/>
        <v>6</v>
      </c>
    </row>
    <row r="150" spans="1:9">
      <c r="A150" s="80" t="s">
        <v>560</v>
      </c>
      <c r="B150" s="71" t="s">
        <v>121</v>
      </c>
      <c r="C150" s="73">
        <v>100</v>
      </c>
      <c r="D150" s="72">
        <v>3</v>
      </c>
      <c r="E150" s="72">
        <v>1</v>
      </c>
      <c r="F150" s="72">
        <v>4</v>
      </c>
      <c r="G150" s="114">
        <f t="shared" si="12"/>
        <v>3</v>
      </c>
      <c r="H150" s="114">
        <f t="shared" si="13"/>
        <v>1</v>
      </c>
      <c r="I150" s="114">
        <f t="shared" si="14"/>
        <v>4</v>
      </c>
    </row>
    <row r="151" spans="1:9">
      <c r="A151" s="80" t="s">
        <v>562</v>
      </c>
      <c r="B151" s="71" t="s">
        <v>483</v>
      </c>
      <c r="C151" s="73">
        <v>100</v>
      </c>
      <c r="D151" s="72">
        <v>15.8</v>
      </c>
      <c r="E151" s="72">
        <v>38</v>
      </c>
      <c r="F151" s="72">
        <v>0</v>
      </c>
      <c r="G151" s="114">
        <f t="shared" si="12"/>
        <v>15.8</v>
      </c>
      <c r="H151" s="114">
        <f t="shared" si="13"/>
        <v>38</v>
      </c>
      <c r="I151" s="114">
        <f t="shared" si="14"/>
        <v>0</v>
      </c>
    </row>
    <row r="152" spans="1:9">
      <c r="A152" s="80" t="s">
        <v>563</v>
      </c>
      <c r="B152" s="71" t="s">
        <v>490</v>
      </c>
      <c r="C152" s="73">
        <v>100</v>
      </c>
      <c r="D152" s="72">
        <v>20.5</v>
      </c>
      <c r="E152" s="72">
        <v>3.5</v>
      </c>
      <c r="F152" s="72">
        <v>0</v>
      </c>
      <c r="G152" s="114">
        <f t="shared" si="12"/>
        <v>20.5</v>
      </c>
      <c r="H152" s="114">
        <f t="shared" si="13"/>
        <v>3.5000000000000004</v>
      </c>
      <c r="I152" s="114">
        <f t="shared" si="14"/>
        <v>0</v>
      </c>
    </row>
    <row r="153" spans="1:9">
      <c r="A153" s="80" t="s">
        <v>561</v>
      </c>
      <c r="B153" s="71" t="s">
        <v>56</v>
      </c>
      <c r="C153" s="73">
        <v>100</v>
      </c>
      <c r="D153" s="72">
        <v>1.2</v>
      </c>
      <c r="E153" s="72">
        <v>0.3</v>
      </c>
      <c r="F153" s="72">
        <v>2.4</v>
      </c>
      <c r="G153" s="114">
        <f t="shared" si="12"/>
        <v>1.2</v>
      </c>
      <c r="H153" s="114">
        <f t="shared" si="13"/>
        <v>0.3</v>
      </c>
      <c r="I153" s="114">
        <f t="shared" si="14"/>
        <v>2.4</v>
      </c>
    </row>
    <row r="154" spans="1:9">
      <c r="A154" s="80" t="s">
        <v>559</v>
      </c>
      <c r="B154" s="71" t="s">
        <v>501</v>
      </c>
      <c r="C154" s="73">
        <v>100</v>
      </c>
      <c r="D154" s="72">
        <v>1.06</v>
      </c>
      <c r="E154" s="72">
        <v>0.2</v>
      </c>
      <c r="F154" s="72">
        <v>13.91</v>
      </c>
      <c r="G154" s="114">
        <f t="shared" si="12"/>
        <v>1.06</v>
      </c>
      <c r="H154" s="114">
        <f t="shared" si="13"/>
        <v>0.2</v>
      </c>
      <c r="I154" s="114">
        <f t="shared" si="14"/>
        <v>13.91</v>
      </c>
    </row>
    <row r="155" spans="1:9">
      <c r="A155" s="80" t="s">
        <v>559</v>
      </c>
      <c r="B155" s="71" t="s">
        <v>502</v>
      </c>
      <c r="C155" s="73">
        <v>100</v>
      </c>
      <c r="D155" s="72">
        <v>1.1000000000000001</v>
      </c>
      <c r="E155" s="72">
        <v>0.6</v>
      </c>
      <c r="F155" s="72">
        <v>8</v>
      </c>
      <c r="G155" s="114">
        <f t="shared" si="12"/>
        <v>1.1000000000000001</v>
      </c>
      <c r="H155" s="114">
        <f t="shared" si="13"/>
        <v>0.6</v>
      </c>
      <c r="I155" s="114">
        <f t="shared" si="14"/>
        <v>8</v>
      </c>
    </row>
    <row r="156" spans="1:9">
      <c r="A156" s="80" t="s">
        <v>559</v>
      </c>
      <c r="B156" s="71" t="s">
        <v>503</v>
      </c>
      <c r="C156" s="73">
        <v>100</v>
      </c>
      <c r="D156" s="72">
        <v>2.2999999999999998</v>
      </c>
      <c r="E156" s="72">
        <v>0</v>
      </c>
      <c r="F156" s="72">
        <v>58.4</v>
      </c>
      <c r="G156" s="114">
        <f t="shared" si="12"/>
        <v>2.2999999999999998</v>
      </c>
      <c r="H156" s="114">
        <f t="shared" si="13"/>
        <v>0</v>
      </c>
      <c r="I156" s="114">
        <f t="shared" si="14"/>
        <v>58.4</v>
      </c>
    </row>
    <row r="157" spans="1:9">
      <c r="A157" s="80" t="s">
        <v>566</v>
      </c>
      <c r="B157" s="71" t="s">
        <v>78</v>
      </c>
      <c r="C157" s="73">
        <v>100</v>
      </c>
      <c r="D157" s="72">
        <v>3.1</v>
      </c>
      <c r="E157" s="72">
        <v>0.3</v>
      </c>
      <c r="F157" s="72">
        <v>2.1</v>
      </c>
      <c r="G157" s="114">
        <f t="shared" si="12"/>
        <v>3.1</v>
      </c>
      <c r="H157" s="114">
        <f t="shared" si="13"/>
        <v>0.3</v>
      </c>
      <c r="I157" s="114">
        <f t="shared" si="14"/>
        <v>2.1</v>
      </c>
    </row>
    <row r="158" spans="1:9">
      <c r="A158" s="80" t="s">
        <v>560</v>
      </c>
      <c r="B158" s="71" t="s">
        <v>510</v>
      </c>
      <c r="C158" s="73">
        <v>100</v>
      </c>
      <c r="D158" s="72">
        <v>2.86</v>
      </c>
      <c r="E158" s="72">
        <v>0.39</v>
      </c>
      <c r="F158" s="72">
        <v>1.43</v>
      </c>
      <c r="G158" s="114">
        <f t="shared" si="12"/>
        <v>2.86</v>
      </c>
      <c r="H158" s="114">
        <f t="shared" si="13"/>
        <v>0.39</v>
      </c>
      <c r="I158" s="114">
        <f t="shared" si="14"/>
        <v>1.43</v>
      </c>
    </row>
    <row r="159" spans="1:9">
      <c r="A159" s="80" t="s">
        <v>560</v>
      </c>
      <c r="B159" s="71" t="s">
        <v>47</v>
      </c>
      <c r="C159" s="73">
        <v>100</v>
      </c>
      <c r="D159" s="72">
        <v>2</v>
      </c>
      <c r="E159" s="72">
        <v>0.7</v>
      </c>
      <c r="F159" s="72">
        <v>0.2</v>
      </c>
      <c r="G159" s="114">
        <f t="shared" si="12"/>
        <v>2</v>
      </c>
      <c r="H159" s="114">
        <f t="shared" si="13"/>
        <v>0.7</v>
      </c>
      <c r="I159" s="114">
        <f t="shared" si="14"/>
        <v>0.2</v>
      </c>
    </row>
    <row r="160" spans="1:9">
      <c r="A160" s="80" t="s">
        <v>558</v>
      </c>
      <c r="B160" s="71" t="s">
        <v>521</v>
      </c>
      <c r="C160" s="73">
        <v>100</v>
      </c>
      <c r="D160" s="72">
        <v>0.26</v>
      </c>
      <c r="E160" s="72">
        <v>0.17</v>
      </c>
      <c r="F160" s="72">
        <v>11.41</v>
      </c>
      <c r="G160" s="114">
        <f t="shared" si="12"/>
        <v>0.26</v>
      </c>
      <c r="H160" s="114">
        <f t="shared" si="13"/>
        <v>0.17</v>
      </c>
      <c r="I160" s="114">
        <f t="shared" si="14"/>
        <v>11.41</v>
      </c>
    </row>
    <row r="161" spans="1:9">
      <c r="A161" s="80" t="s">
        <v>562</v>
      </c>
      <c r="B161" s="71" t="s">
        <v>70</v>
      </c>
      <c r="C161" s="73">
        <v>100</v>
      </c>
      <c r="D161" s="72">
        <v>15</v>
      </c>
      <c r="E161" s="72">
        <v>13</v>
      </c>
      <c r="F161" s="72">
        <v>0</v>
      </c>
      <c r="G161" s="114">
        <f t="shared" si="12"/>
        <v>15</v>
      </c>
      <c r="H161" s="114">
        <f t="shared" si="13"/>
        <v>13</v>
      </c>
      <c r="I161" s="114">
        <f t="shared" si="14"/>
        <v>0</v>
      </c>
    </row>
    <row r="162" spans="1:9">
      <c r="A162" s="80" t="s">
        <v>562</v>
      </c>
      <c r="B162" s="71" t="s">
        <v>71</v>
      </c>
      <c r="C162" s="73">
        <v>100</v>
      </c>
      <c r="D162" s="72">
        <v>16.3</v>
      </c>
      <c r="E162" s="72">
        <v>17.2</v>
      </c>
      <c r="F162" s="72">
        <v>0</v>
      </c>
      <c r="G162" s="114">
        <f t="shared" si="12"/>
        <v>16.3</v>
      </c>
      <c r="H162" s="114">
        <f t="shared" si="13"/>
        <v>17.2</v>
      </c>
      <c r="I162" s="114">
        <f t="shared" si="14"/>
        <v>0</v>
      </c>
    </row>
    <row r="163" spans="1:9">
      <c r="A163" s="80" t="s">
        <v>573</v>
      </c>
      <c r="B163" s="71" t="s">
        <v>529</v>
      </c>
      <c r="C163" s="73">
        <v>100</v>
      </c>
      <c r="D163" s="72">
        <v>12.56</v>
      </c>
      <c r="E163" s="72">
        <v>9.51</v>
      </c>
      <c r="F163" s="72">
        <v>0.72</v>
      </c>
      <c r="G163" s="114">
        <f t="shared" si="12"/>
        <v>12.560000000000002</v>
      </c>
      <c r="H163" s="114">
        <f t="shared" si="13"/>
        <v>9.51</v>
      </c>
      <c r="I163" s="114">
        <f t="shared" si="14"/>
        <v>0.72</v>
      </c>
    </row>
    <row r="164" spans="1:9">
      <c r="A164" s="80" t="s">
        <v>573</v>
      </c>
      <c r="B164" s="71" t="s">
        <v>530</v>
      </c>
      <c r="C164" s="73">
        <v>100</v>
      </c>
      <c r="D164" s="72">
        <v>11.9</v>
      </c>
      <c r="E164" s="72">
        <v>13.1</v>
      </c>
      <c r="F164" s="72">
        <v>0.6</v>
      </c>
      <c r="G164" s="114">
        <f t="shared" si="12"/>
        <v>11.9</v>
      </c>
      <c r="H164" s="114">
        <f t="shared" si="13"/>
        <v>13.100000000000001</v>
      </c>
      <c r="I164" s="114">
        <f t="shared" si="14"/>
        <v>0.6</v>
      </c>
    </row>
    <row r="165" spans="1:9">
      <c r="A165" s="80" t="s">
        <v>573</v>
      </c>
      <c r="B165" s="71" t="s">
        <v>531</v>
      </c>
      <c r="C165" s="73">
        <v>100</v>
      </c>
      <c r="D165" s="72">
        <v>10.9</v>
      </c>
      <c r="E165" s="72">
        <v>0.17</v>
      </c>
      <c r="F165" s="72">
        <v>0.73</v>
      </c>
      <c r="G165" s="114">
        <f t="shared" si="12"/>
        <v>10.9</v>
      </c>
      <c r="H165" s="114">
        <f t="shared" si="13"/>
        <v>0.17</v>
      </c>
      <c r="I165" s="114">
        <f t="shared" si="14"/>
        <v>0.73</v>
      </c>
    </row>
    <row r="166" spans="1:9">
      <c r="A166" s="80" t="s">
        <v>573</v>
      </c>
      <c r="B166" s="71" t="s">
        <v>532</v>
      </c>
      <c r="C166" s="73">
        <v>100</v>
      </c>
      <c r="D166" s="72">
        <v>15.86</v>
      </c>
      <c r="E166" s="72">
        <v>26.54</v>
      </c>
      <c r="F166" s="72">
        <v>3.59</v>
      </c>
      <c r="G166" s="114">
        <f t="shared" si="12"/>
        <v>15.86</v>
      </c>
      <c r="H166" s="114">
        <f t="shared" si="13"/>
        <v>26.539999999999996</v>
      </c>
      <c r="I166" s="114">
        <f t="shared" si="14"/>
        <v>3.5900000000000003</v>
      </c>
    </row>
    <row r="167" spans="1:9">
      <c r="A167" s="80" t="s">
        <v>569</v>
      </c>
      <c r="B167" s="71" t="s">
        <v>1107</v>
      </c>
      <c r="C167" s="73">
        <v>100</v>
      </c>
      <c r="D167" s="72">
        <v>0</v>
      </c>
      <c r="E167" s="72">
        <v>100</v>
      </c>
      <c r="F167" s="72">
        <v>0</v>
      </c>
      <c r="G167" s="114">
        <f t="shared" si="12"/>
        <v>0</v>
      </c>
      <c r="H167" s="114">
        <f t="shared" si="13"/>
        <v>100</v>
      </c>
      <c r="I167" s="114">
        <f t="shared" si="14"/>
        <v>0</v>
      </c>
    </row>
    <row r="168" spans="1:9">
      <c r="A168" s="80"/>
      <c r="B168" s="71"/>
      <c r="C168" s="73">
        <v>100</v>
      </c>
      <c r="D168" s="72"/>
      <c r="E168" s="72"/>
      <c r="F168" s="72"/>
      <c r="G168" s="114">
        <f t="shared" si="12"/>
        <v>0</v>
      </c>
      <c r="H168" s="114">
        <f t="shared" si="13"/>
        <v>0</v>
      </c>
      <c r="I168" s="114">
        <f t="shared" si="14"/>
        <v>0</v>
      </c>
    </row>
  </sheetData>
  <sheetProtection sheet="1" objects="1" scenarios="1"/>
  <autoFilter ref="A2:I168">
    <sortState ref="A3:I162">
      <sortCondition ref="B2:B162"/>
    </sortState>
  </autoFilter>
  <printOptions horizontalCentered="1"/>
  <pageMargins left="0.76" right="0.28999999999999998" top="0.48" bottom="0.38" header="0.5" footer="0.5"/>
  <pageSetup scale="90" fitToHeight="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51"/>
  <sheetViews>
    <sheetView showGridLines="0" workbookViewId="0">
      <selection activeCell="F6" sqref="F6"/>
    </sheetView>
  </sheetViews>
  <sheetFormatPr defaultColWidth="10.7109375" defaultRowHeight="12.75"/>
  <cols>
    <col min="1" max="1" width="2" style="82" customWidth="1"/>
    <col min="2" max="2" width="3.7109375" style="82" customWidth="1"/>
    <col min="3" max="3" width="8" style="82" customWidth="1"/>
    <col min="4" max="4" width="3.85546875" style="82" hidden="1" customWidth="1"/>
    <col min="5" max="5" width="44.5703125" style="82" customWidth="1"/>
    <col min="6" max="6" width="20.28515625" style="82" customWidth="1"/>
    <col min="7" max="7" width="20.140625" style="83" customWidth="1"/>
    <col min="8" max="8" width="20.7109375" style="83" customWidth="1"/>
    <col min="9" max="9" width="20.85546875" style="83" customWidth="1"/>
    <col min="10" max="10" width="2" style="83" customWidth="1"/>
    <col min="11" max="16384" width="10.7109375" style="82"/>
  </cols>
  <sheetData>
    <row r="1" spans="1:10">
      <c r="B1" s="82" t="s">
        <v>535</v>
      </c>
      <c r="G1" s="82"/>
      <c r="H1" s="82"/>
      <c r="I1" s="82"/>
    </row>
    <row r="7" spans="1:10">
      <c r="I7" s="152"/>
    </row>
    <row r="8" spans="1:10">
      <c r="A8" s="84"/>
      <c r="B8" s="84"/>
      <c r="C8" s="84"/>
      <c r="D8" s="84"/>
      <c r="E8" s="84"/>
      <c r="F8" s="84"/>
      <c r="G8" s="84"/>
      <c r="H8" s="84"/>
      <c r="I8" s="84"/>
      <c r="J8" s="84"/>
    </row>
    <row r="9" spans="1:10">
      <c r="A9" s="84"/>
      <c r="C9" s="85"/>
      <c r="D9" s="85"/>
      <c r="E9" s="86"/>
      <c r="F9" s="87"/>
      <c r="G9" s="88"/>
      <c r="H9" s="88"/>
      <c r="I9" s="89"/>
      <c r="J9" s="84"/>
    </row>
    <row r="10" spans="1:10">
      <c r="A10" s="84"/>
      <c r="C10" s="90" t="s">
        <v>537</v>
      </c>
      <c r="D10" s="109"/>
      <c r="E10" s="69"/>
      <c r="F10" s="91" t="s">
        <v>543</v>
      </c>
      <c r="G10" s="92"/>
      <c r="H10" s="92"/>
      <c r="I10" s="93"/>
      <c r="J10" s="84"/>
    </row>
    <row r="11" spans="1:10" ht="13.5" thickBot="1">
      <c r="A11" s="84"/>
      <c r="C11" s="94" t="s">
        <v>538</v>
      </c>
      <c r="D11" s="94"/>
      <c r="E11" s="95" t="s">
        <v>536</v>
      </c>
      <c r="F11" s="95" t="s">
        <v>539</v>
      </c>
      <c r="G11" s="96" t="s">
        <v>540</v>
      </c>
      <c r="H11" s="96" t="s">
        <v>541</v>
      </c>
      <c r="I11" s="96" t="s">
        <v>542</v>
      </c>
      <c r="J11" s="84"/>
    </row>
    <row r="12" spans="1:10" ht="15.75" customHeight="1" thickTop="1" thickBot="1">
      <c r="A12" s="84"/>
      <c r="B12" s="97">
        <v>1</v>
      </c>
      <c r="C12" s="98">
        <v>100</v>
      </c>
      <c r="D12" s="98">
        <v>167</v>
      </c>
      <c r="E12" s="69" t="e">
        <f>INDEX('FOOD VALUES'!$B$1:$B$97,$D12)</f>
        <v>#REF!</v>
      </c>
      <c r="F12" s="68">
        <f>INDEX('FOOD VALUES'!$C$1:$C$206,$D12)</f>
        <v>100</v>
      </c>
      <c r="G12" s="68">
        <f>INDEX('FOOD VALUES'!$D$1:$D$206,$D12)</f>
        <v>0</v>
      </c>
      <c r="H12" s="68">
        <f>INDEX('FOOD VALUES'!$E$1:$E$206,$D12)</f>
        <v>100</v>
      </c>
      <c r="I12" s="68">
        <f>INDEX('FOOD VALUES'!$F$1:$F$206,$D12)</f>
        <v>0</v>
      </c>
      <c r="J12" s="84"/>
    </row>
    <row r="13" spans="1:10" ht="14.25" hidden="1" thickTop="1" thickBot="1">
      <c r="A13" s="84"/>
      <c r="B13" s="97"/>
      <c r="C13" s="98"/>
      <c r="D13" s="98"/>
      <c r="E13" s="100"/>
      <c r="F13" s="99"/>
      <c r="G13" s="101">
        <f>G12/(F12+0.0000001)*C12</f>
        <v>0</v>
      </c>
      <c r="H13" s="101">
        <f>H12/(F12+0.000001)*C12</f>
        <v>99.999999000000017</v>
      </c>
      <c r="I13" s="101">
        <f>I12/(F12+0.000001)*C12</f>
        <v>0</v>
      </c>
      <c r="J13" s="84"/>
    </row>
    <row r="14" spans="1:10" ht="15.75" customHeight="1" thickTop="1" thickBot="1">
      <c r="A14" s="84"/>
      <c r="B14" s="97">
        <v>2</v>
      </c>
      <c r="C14" s="98">
        <v>50</v>
      </c>
      <c r="D14" s="98">
        <v>32</v>
      </c>
      <c r="E14" s="69" t="str">
        <f>INDEX('FOOD VALUES'!$B$1:$B$97,$D14)</f>
        <v>Шоколад Победа 36%</v>
      </c>
      <c r="F14" s="68">
        <f>INDEX('FOOD VALUES'!$C$1:$C$206,$D14)</f>
        <v>100</v>
      </c>
      <c r="G14" s="68">
        <f>INDEX('FOOD VALUES'!$D$1:$D$206,$D14)</f>
        <v>12</v>
      </c>
      <c r="H14" s="68">
        <f>INDEX('FOOD VALUES'!$E$1:$E$206,$D14)</f>
        <v>32</v>
      </c>
      <c r="I14" s="68">
        <f>INDEX('FOOD VALUES'!$F$1:$F$206,$D14)</f>
        <v>34</v>
      </c>
      <c r="J14" s="84"/>
    </row>
    <row r="15" spans="1:10" ht="14.25" hidden="1" thickTop="1" thickBot="1">
      <c r="A15" s="84"/>
      <c r="B15" s="97"/>
      <c r="C15" s="98"/>
      <c r="D15" s="98"/>
      <c r="E15" s="100"/>
      <c r="F15" s="99"/>
      <c r="G15" s="101">
        <f>G14/(F14+0.0000001)*C14</f>
        <v>5.9999999940000004</v>
      </c>
      <c r="H15" s="101">
        <f>H14/(F14+0.000001)*C14</f>
        <v>15.999999840000001</v>
      </c>
      <c r="I15" s="101">
        <f>I14/(F14+0.000001)*C14</f>
        <v>16.99999983</v>
      </c>
      <c r="J15" s="84"/>
    </row>
    <row r="16" spans="1:10" ht="15.75" customHeight="1" thickTop="1" thickBot="1">
      <c r="A16" s="84"/>
      <c r="B16" s="97">
        <v>3</v>
      </c>
      <c r="C16" s="98">
        <v>0</v>
      </c>
      <c r="D16" s="98">
        <v>1</v>
      </c>
      <c r="E16" s="69">
        <f>INDEX('FOOD VALUES'!$B$1:$B$97,$D16)</f>
        <v>0</v>
      </c>
      <c r="F16" s="68">
        <f>INDEX('FOOD VALUES'!$C$1:$C$206,$D16)</f>
        <v>0</v>
      </c>
      <c r="G16" s="68">
        <f>INDEX('FOOD VALUES'!$D$1:$D$206,$D16)</f>
        <v>0</v>
      </c>
      <c r="H16" s="68">
        <f>INDEX('FOOD VALUES'!$E$1:$E$206,$D16)</f>
        <v>0</v>
      </c>
      <c r="I16" s="68">
        <f>INDEX('FOOD VALUES'!$F$1:$F$206,$D16)</f>
        <v>0</v>
      </c>
      <c r="J16" s="84"/>
    </row>
    <row r="17" spans="1:10" ht="14.25" hidden="1" thickTop="1" thickBot="1">
      <c r="A17" s="84"/>
      <c r="B17" s="97"/>
      <c r="C17" s="98"/>
      <c r="D17" s="98"/>
      <c r="E17" s="100"/>
      <c r="F17" s="99"/>
      <c r="G17" s="101">
        <f>G16/(F16+0.0000001)*C16</f>
        <v>0</v>
      </c>
      <c r="H17" s="101">
        <f>H16/(F16+0.000001)*C16</f>
        <v>0</v>
      </c>
      <c r="I17" s="101">
        <f>I16/(F16+0.000001)*C16</f>
        <v>0</v>
      </c>
      <c r="J17" s="84"/>
    </row>
    <row r="18" spans="1:10" ht="15.75" customHeight="1" thickTop="1" thickBot="1">
      <c r="A18" s="84"/>
      <c r="B18" s="97">
        <v>4</v>
      </c>
      <c r="C18" s="98">
        <v>0</v>
      </c>
      <c r="D18" s="98">
        <v>1</v>
      </c>
      <c r="E18" s="69">
        <f>INDEX('FOOD VALUES'!$B$1:$B$97,$D18)</f>
        <v>0</v>
      </c>
      <c r="F18" s="68">
        <f>INDEX('FOOD VALUES'!$C$1:$C$206,$D18)</f>
        <v>0</v>
      </c>
      <c r="G18" s="68">
        <f>INDEX('FOOD VALUES'!$D$1:$D$206,$D18)</f>
        <v>0</v>
      </c>
      <c r="H18" s="68">
        <f>INDEX('FOOD VALUES'!$E$1:$E$206,$D18)</f>
        <v>0</v>
      </c>
      <c r="I18" s="68">
        <f>INDEX('FOOD VALUES'!$F$1:$F$206,$D18)</f>
        <v>0</v>
      </c>
      <c r="J18" s="84"/>
    </row>
    <row r="19" spans="1:10" ht="14.25" hidden="1" thickTop="1" thickBot="1">
      <c r="A19" s="84"/>
      <c r="B19" s="97"/>
      <c r="C19" s="98"/>
      <c r="D19" s="98"/>
      <c r="E19" s="100"/>
      <c r="F19" s="99"/>
      <c r="G19" s="101">
        <f>G18/(F18+0.0000001)*C18</f>
        <v>0</v>
      </c>
      <c r="H19" s="101">
        <f>H18/(F18+0.000001)*C18</f>
        <v>0</v>
      </c>
      <c r="I19" s="101">
        <f>I18/(F18+0.000001)*C18</f>
        <v>0</v>
      </c>
      <c r="J19" s="84"/>
    </row>
    <row r="20" spans="1:10" ht="15.75" customHeight="1" thickTop="1" thickBot="1">
      <c r="A20" s="84"/>
      <c r="B20" s="97">
        <v>5</v>
      </c>
      <c r="C20" s="98">
        <v>0</v>
      </c>
      <c r="D20" s="98">
        <v>1</v>
      </c>
      <c r="E20" s="69">
        <f>INDEX('FOOD VALUES'!$B$1:$B$97,$D20)</f>
        <v>0</v>
      </c>
      <c r="F20" s="68">
        <f>INDEX('FOOD VALUES'!$C$1:$C$206,$D20)</f>
        <v>0</v>
      </c>
      <c r="G20" s="68">
        <f>INDEX('FOOD VALUES'!$D$1:$D$206,$D20)</f>
        <v>0</v>
      </c>
      <c r="H20" s="68">
        <f>INDEX('FOOD VALUES'!$E$1:$E$206,$D20)</f>
        <v>0</v>
      </c>
      <c r="I20" s="68">
        <f>INDEX('FOOD VALUES'!$F$1:$F$206,$D20)</f>
        <v>0</v>
      </c>
      <c r="J20" s="84"/>
    </row>
    <row r="21" spans="1:10" ht="14.25" hidden="1" thickTop="1" thickBot="1">
      <c r="A21" s="84"/>
      <c r="B21" s="97"/>
      <c r="C21" s="98"/>
      <c r="D21" s="98"/>
      <c r="E21" s="100"/>
      <c r="F21" s="99"/>
      <c r="G21" s="101">
        <f>G20/(F20+0.0000001)*C20</f>
        <v>0</v>
      </c>
      <c r="H21" s="101">
        <f>H20/(F20+0.000001)*C20</f>
        <v>0</v>
      </c>
      <c r="I21" s="101">
        <f>I20/(F20+0.000001)*C20</f>
        <v>0</v>
      </c>
      <c r="J21" s="84"/>
    </row>
    <row r="22" spans="1:10" ht="15.75" customHeight="1" thickTop="1" thickBot="1">
      <c r="A22" s="84"/>
      <c r="B22" s="97">
        <v>6</v>
      </c>
      <c r="C22" s="98"/>
      <c r="D22" s="98">
        <v>1</v>
      </c>
      <c r="E22" s="69">
        <f>INDEX('FOOD VALUES'!$B$1:$B$97,$D22)</f>
        <v>0</v>
      </c>
      <c r="F22" s="68">
        <f>INDEX('FOOD VALUES'!$C$1:$C$206,$D22)</f>
        <v>0</v>
      </c>
      <c r="G22" s="68">
        <f>INDEX('FOOD VALUES'!$D$1:$D$206,$D22)</f>
        <v>0</v>
      </c>
      <c r="H22" s="68">
        <f>INDEX('FOOD VALUES'!$E$1:$E$206,$D22)</f>
        <v>0</v>
      </c>
      <c r="I22" s="68">
        <f>INDEX('FOOD VALUES'!$F$1:$F$206,$D22)</f>
        <v>0</v>
      </c>
      <c r="J22" s="84"/>
    </row>
    <row r="23" spans="1:10" ht="14.25" hidden="1" thickTop="1" thickBot="1">
      <c r="A23" s="84"/>
      <c r="B23" s="97"/>
      <c r="C23" s="98"/>
      <c r="D23" s="98"/>
      <c r="E23" s="100"/>
      <c r="F23" s="99"/>
      <c r="G23" s="101">
        <f>G22/(F22+0.0000001)*C22</f>
        <v>0</v>
      </c>
      <c r="H23" s="101">
        <f>H22/(F22+0.000001)*C22</f>
        <v>0</v>
      </c>
      <c r="I23" s="101">
        <f>I22/(F22+0.000001)*C22</f>
        <v>0</v>
      </c>
      <c r="J23" s="84"/>
    </row>
    <row r="24" spans="1:10" ht="15.75" customHeight="1" thickTop="1" thickBot="1">
      <c r="A24" s="84"/>
      <c r="B24" s="97">
        <v>7</v>
      </c>
      <c r="C24" s="98"/>
      <c r="D24" s="98">
        <v>1</v>
      </c>
      <c r="E24" s="69">
        <f>INDEX('FOOD VALUES'!$B$1:$B$97,$D24)</f>
        <v>0</v>
      </c>
      <c r="F24" s="68">
        <f>INDEX('FOOD VALUES'!$C$1:$C$206,$D24)</f>
        <v>0</v>
      </c>
      <c r="G24" s="68">
        <f>INDEX('FOOD VALUES'!$D$1:$D$206,$D24)</f>
        <v>0</v>
      </c>
      <c r="H24" s="68">
        <f>INDEX('FOOD VALUES'!$E$1:$E$206,$D24)</f>
        <v>0</v>
      </c>
      <c r="I24" s="68">
        <f>INDEX('FOOD VALUES'!$F$1:$F$206,$D24)</f>
        <v>0</v>
      </c>
      <c r="J24" s="84"/>
    </row>
    <row r="25" spans="1:10" ht="14.25" hidden="1" thickTop="1" thickBot="1">
      <c r="A25" s="84"/>
      <c r="B25" s="97"/>
      <c r="C25" s="98"/>
      <c r="D25" s="98"/>
      <c r="E25" s="100"/>
      <c r="F25" s="99"/>
      <c r="G25" s="101">
        <f>G24/(F24+0.0000001)*C24</f>
        <v>0</v>
      </c>
      <c r="H25" s="101">
        <f>H24/(F24+0.000001)*C24</f>
        <v>0</v>
      </c>
      <c r="I25" s="101">
        <f>I24/(F24+0.000001)*C24</f>
        <v>0</v>
      </c>
      <c r="J25" s="84"/>
    </row>
    <row r="26" spans="1:10" ht="15.75" customHeight="1" thickTop="1" thickBot="1">
      <c r="A26" s="84"/>
      <c r="B26" s="97">
        <v>8</v>
      </c>
      <c r="C26" s="98"/>
      <c r="D26" s="98">
        <v>1</v>
      </c>
      <c r="E26" s="69">
        <f>INDEX('FOOD VALUES'!$B$1:$B$97,$D26)</f>
        <v>0</v>
      </c>
      <c r="F26" s="68">
        <f>INDEX('FOOD VALUES'!$C$1:$C$206,$D26)</f>
        <v>0</v>
      </c>
      <c r="G26" s="68">
        <f>INDEX('FOOD VALUES'!$D$1:$D$206,$D26)</f>
        <v>0</v>
      </c>
      <c r="H26" s="68">
        <f>INDEX('FOOD VALUES'!$E$1:$E$206,$D26)</f>
        <v>0</v>
      </c>
      <c r="I26" s="68">
        <f>INDEX('FOOD VALUES'!$F$1:$F$206,$D26)</f>
        <v>0</v>
      </c>
      <c r="J26" s="84"/>
    </row>
    <row r="27" spans="1:10" ht="14.25" hidden="1" thickTop="1" thickBot="1">
      <c r="A27" s="84"/>
      <c r="B27" s="97"/>
      <c r="C27" s="98"/>
      <c r="D27" s="98"/>
      <c r="E27" s="100"/>
      <c r="F27" s="99"/>
      <c r="G27" s="101">
        <f>G26/(F26+0.0000001)*C26</f>
        <v>0</v>
      </c>
      <c r="H27" s="101">
        <f>H26/(F26+0.000001)*C26</f>
        <v>0</v>
      </c>
      <c r="I27" s="101">
        <f>I26/(F26+0.000001)*C26</f>
        <v>0</v>
      </c>
      <c r="J27" s="84"/>
    </row>
    <row r="28" spans="1:10" ht="15.75" customHeight="1" thickTop="1" thickBot="1">
      <c r="A28" s="84"/>
      <c r="B28" s="97">
        <v>9</v>
      </c>
      <c r="C28" s="98"/>
      <c r="D28" s="98">
        <v>1</v>
      </c>
      <c r="E28" s="69">
        <f>INDEX('FOOD VALUES'!$B$1:$B$97,$D28)</f>
        <v>0</v>
      </c>
      <c r="F28" s="68">
        <f>INDEX('FOOD VALUES'!$C$1:$C$206,$D28)</f>
        <v>0</v>
      </c>
      <c r="G28" s="68">
        <f>INDEX('FOOD VALUES'!$D$1:$D$206,$D28)</f>
        <v>0</v>
      </c>
      <c r="H28" s="68">
        <f>INDEX('FOOD VALUES'!$E$1:$E$206,$D28)</f>
        <v>0</v>
      </c>
      <c r="I28" s="68">
        <f>INDEX('FOOD VALUES'!$F$1:$F$206,$D28)</f>
        <v>0</v>
      </c>
      <c r="J28" s="84"/>
    </row>
    <row r="29" spans="1:10" ht="14.25" hidden="1" thickTop="1" thickBot="1">
      <c r="A29" s="84"/>
      <c r="B29" s="97"/>
      <c r="C29" s="98"/>
      <c r="D29" s="98"/>
      <c r="E29" s="100"/>
      <c r="F29" s="99"/>
      <c r="G29" s="101">
        <f>G28/(F28+0.0000001)*C28</f>
        <v>0</v>
      </c>
      <c r="H29" s="101">
        <f>H28/(F28+0.000001)*C28</f>
        <v>0</v>
      </c>
      <c r="I29" s="101">
        <f>I28/(F28+0.000001)*C28</f>
        <v>0</v>
      </c>
      <c r="J29" s="84"/>
    </row>
    <row r="30" spans="1:10" ht="15.75" customHeight="1" thickTop="1" thickBot="1">
      <c r="A30" s="84"/>
      <c r="B30" s="97">
        <v>10</v>
      </c>
      <c r="C30" s="98"/>
      <c r="D30" s="98">
        <v>1</v>
      </c>
      <c r="E30" s="69">
        <f>INDEX('FOOD VALUES'!$B$1:$B$97,$D30)</f>
        <v>0</v>
      </c>
      <c r="F30" s="68">
        <f>INDEX('FOOD VALUES'!$C$1:$C$206,$D30)</f>
        <v>0</v>
      </c>
      <c r="G30" s="68">
        <f>INDEX('FOOD VALUES'!$D$1:$D$206,$D30)</f>
        <v>0</v>
      </c>
      <c r="H30" s="68">
        <f>INDEX('FOOD VALUES'!$E$1:$E$206,$D30)</f>
        <v>0</v>
      </c>
      <c r="I30" s="68">
        <f>INDEX('FOOD VALUES'!$F$1:$F$206,$D30)</f>
        <v>0</v>
      </c>
      <c r="J30" s="84"/>
    </row>
    <row r="31" spans="1:10" ht="13.5" hidden="1" thickBot="1">
      <c r="A31" s="84"/>
      <c r="C31" s="99">
        <f>SUM(C12:C30)</f>
        <v>150</v>
      </c>
      <c r="D31" s="99"/>
      <c r="E31" s="100"/>
      <c r="F31" s="99"/>
      <c r="G31" s="101">
        <f>G30/(F30+0.0000001)*C30</f>
        <v>0</v>
      </c>
      <c r="H31" s="101">
        <f>H30/(F30+0.000001)*C30</f>
        <v>0</v>
      </c>
      <c r="I31" s="101">
        <f>I30/(F30+0.000001)*C30</f>
        <v>0</v>
      </c>
      <c r="J31" s="84"/>
    </row>
    <row r="32" spans="1:10" ht="17.25" thickTop="1" thickBot="1">
      <c r="A32" s="84"/>
      <c r="E32" s="67"/>
      <c r="F32" s="102" t="s">
        <v>544</v>
      </c>
      <c r="G32" s="103">
        <f>(G13+G15+G17+G19+G21+G23+G25+G27+G29+G31)/(C31+0.000001)*100</f>
        <v>3.9999999693333335</v>
      </c>
      <c r="H32" s="103">
        <f>(H13+H15+H17+H19+H21+H23+H25+H27+H29+H31)/(C31+0.000001)*100</f>
        <v>77.333332044444475</v>
      </c>
      <c r="I32" s="103">
        <f>(I13+I15+I17+I19+I21+I23+I25+I27+I29+I31)/(C31+0.000001)*100</f>
        <v>11.333333144444445</v>
      </c>
      <c r="J32" s="84"/>
    </row>
    <row r="33" spans="1:10" ht="18.95" customHeight="1" thickTop="1">
      <c r="A33" s="84"/>
      <c r="B33" s="116"/>
      <c r="C33" s="117"/>
      <c r="D33" s="117"/>
      <c r="E33" s="117"/>
      <c r="F33" s="150" t="s">
        <v>730</v>
      </c>
      <c r="G33" s="117"/>
      <c r="H33" s="151">
        <f>H32/(G32+I32)</f>
        <v>5.0434782490283565</v>
      </c>
      <c r="I33" s="117"/>
      <c r="J33" s="84"/>
    </row>
    <row r="34" spans="1:10" ht="20.100000000000001" customHeight="1">
      <c r="A34" s="84"/>
      <c r="B34" s="118"/>
      <c r="C34" s="119"/>
      <c r="D34" s="119"/>
      <c r="E34" s="112"/>
      <c r="F34" s="112"/>
      <c r="G34" s="120"/>
      <c r="H34" s="120"/>
      <c r="I34" s="120"/>
      <c r="J34" s="84"/>
    </row>
    <row r="35" spans="1:10" ht="20.100000000000001" customHeight="1">
      <c r="A35" s="84"/>
      <c r="B35" s="118"/>
      <c r="C35" s="121"/>
      <c r="D35" s="121"/>
      <c r="E35" s="121"/>
      <c r="F35" s="122"/>
      <c r="G35" s="123"/>
      <c r="H35" s="123"/>
      <c r="I35" s="123"/>
      <c r="J35" s="84"/>
    </row>
    <row r="36" spans="1:10" ht="20.100000000000001" customHeight="1">
      <c r="A36" s="84"/>
      <c r="B36" s="118"/>
      <c r="C36" s="121"/>
      <c r="D36" s="121"/>
      <c r="E36" s="121"/>
      <c r="F36" s="121"/>
      <c r="G36" s="124"/>
      <c r="H36" s="124"/>
      <c r="I36" s="124"/>
      <c r="J36" s="84"/>
    </row>
    <row r="37" spans="1:10" ht="20.100000000000001" customHeight="1">
      <c r="A37" s="84"/>
      <c r="B37" s="110"/>
      <c r="C37" s="111"/>
      <c r="D37" s="111"/>
      <c r="E37" s="112"/>
      <c r="F37" s="111"/>
      <c r="G37" s="113"/>
      <c r="H37" s="113"/>
      <c r="I37" s="113"/>
      <c r="J37" s="84"/>
    </row>
    <row r="38" spans="1:10" ht="20.100000000000001" customHeight="1">
      <c r="A38" s="84"/>
      <c r="B38" s="110"/>
      <c r="C38" s="111"/>
      <c r="D38" s="111"/>
      <c r="E38" s="112"/>
      <c r="F38" s="111"/>
      <c r="G38" s="113"/>
      <c r="H38" s="113"/>
      <c r="I38" s="113"/>
      <c r="J38" s="84"/>
    </row>
    <row r="39" spans="1:10" ht="20.100000000000001" customHeight="1">
      <c r="A39" s="84"/>
      <c r="B39" s="110"/>
      <c r="C39" s="111"/>
      <c r="D39" s="111"/>
      <c r="E39" s="112"/>
      <c r="F39" s="111"/>
      <c r="G39" s="113"/>
      <c r="H39" s="113"/>
      <c r="I39" s="113"/>
      <c r="J39" s="84"/>
    </row>
    <row r="40" spans="1:10" ht="20.100000000000001" customHeight="1">
      <c r="A40" s="84"/>
      <c r="B40" s="110"/>
      <c r="C40" s="111"/>
      <c r="D40" s="111"/>
      <c r="E40" s="112"/>
      <c r="F40" s="111"/>
      <c r="G40" s="113"/>
      <c r="H40" s="113"/>
      <c r="I40" s="113"/>
      <c r="J40" s="84"/>
    </row>
    <row r="41" spans="1:10" ht="20.100000000000001" customHeight="1">
      <c r="A41" s="84"/>
      <c r="B41" s="110"/>
      <c r="C41" s="111"/>
      <c r="D41" s="111"/>
      <c r="E41" s="112"/>
      <c r="F41" s="111"/>
      <c r="G41" s="113"/>
      <c r="H41" s="113"/>
      <c r="I41" s="113"/>
      <c r="J41" s="84"/>
    </row>
    <row r="42" spans="1:10" ht="20.100000000000001" customHeight="1">
      <c r="A42" s="84"/>
      <c r="B42" s="110"/>
      <c r="C42" s="111"/>
      <c r="D42" s="111"/>
      <c r="E42" s="112"/>
      <c r="F42" s="111"/>
      <c r="G42" s="113"/>
      <c r="H42" s="113"/>
      <c r="I42" s="113"/>
      <c r="J42" s="84"/>
    </row>
    <row r="43" spans="1:10" ht="20.100000000000001" customHeight="1">
      <c r="A43" s="84"/>
      <c r="B43" s="110"/>
      <c r="C43" s="111"/>
      <c r="D43" s="111"/>
      <c r="E43" s="112"/>
      <c r="F43" s="111"/>
      <c r="G43" s="113"/>
      <c r="H43" s="113"/>
      <c r="I43" s="113"/>
      <c r="J43" s="84"/>
    </row>
    <row r="44" spans="1:10" ht="20.100000000000001" customHeight="1">
      <c r="A44" s="84"/>
      <c r="B44" s="110"/>
      <c r="C44" s="111"/>
      <c r="D44" s="111"/>
      <c r="E44" s="112"/>
      <c r="F44" s="111"/>
      <c r="G44" s="113"/>
      <c r="H44" s="113"/>
      <c r="I44" s="113"/>
      <c r="J44" s="84"/>
    </row>
    <row r="45" spans="1:10" ht="20.100000000000001" customHeight="1">
      <c r="A45" s="84"/>
      <c r="B45" s="110"/>
      <c r="C45" s="111"/>
      <c r="D45" s="111"/>
      <c r="E45" s="117"/>
      <c r="F45" s="111"/>
      <c r="G45" s="113"/>
      <c r="H45" s="113"/>
      <c r="I45" s="113"/>
      <c r="J45" s="84"/>
    </row>
    <row r="46" spans="1:10" ht="20.100000000000001" customHeight="1">
      <c r="A46" s="84"/>
      <c r="B46" s="110"/>
      <c r="C46" s="111"/>
      <c r="D46" s="111"/>
      <c r="E46" s="112"/>
      <c r="F46" s="111"/>
      <c r="G46" s="113"/>
      <c r="H46" s="113"/>
      <c r="I46" s="113"/>
      <c r="J46" s="84"/>
    </row>
    <row r="47" spans="1:10" s="104" customFormat="1" ht="20.100000000000001" customHeight="1">
      <c r="A47" s="84"/>
      <c r="B47" s="110"/>
      <c r="C47" s="111"/>
      <c r="D47" s="111"/>
      <c r="E47" s="112"/>
      <c r="F47" s="111"/>
      <c r="G47" s="113"/>
      <c r="H47" s="113"/>
      <c r="I47" s="113"/>
      <c r="J47" s="84"/>
    </row>
    <row r="48" spans="1:10" hidden="1">
      <c r="A48" s="84"/>
      <c r="B48" s="104"/>
      <c r="C48" s="105"/>
      <c r="D48" s="105"/>
      <c r="E48" s="104"/>
      <c r="F48" s="105"/>
      <c r="G48" s="106"/>
      <c r="H48" s="106"/>
      <c r="I48" s="106"/>
      <c r="J48" s="84"/>
    </row>
    <row r="49" spans="1:10">
      <c r="A49" s="107"/>
      <c r="B49" s="84"/>
      <c r="C49" s="84"/>
      <c r="D49" s="84"/>
      <c r="E49" s="84"/>
      <c r="F49" s="84"/>
      <c r="G49" s="84"/>
      <c r="H49" s="84"/>
      <c r="I49" s="84"/>
      <c r="J49" s="107"/>
    </row>
    <row r="50" spans="1:10" hidden="1">
      <c r="A50" s="108"/>
      <c r="B50" s="108"/>
      <c r="C50" s="108"/>
      <c r="D50" s="108"/>
      <c r="E50" s="108"/>
      <c r="F50" s="108"/>
      <c r="G50" s="108"/>
      <c r="H50" s="108"/>
      <c r="I50" s="108"/>
      <c r="J50" s="108"/>
    </row>
    <row r="51" spans="1:10">
      <c r="A51" s="67"/>
    </row>
  </sheetData>
  <sheetProtection sheet="1" objects="1" scenarios="1"/>
  <printOptions gridLinesSet="0"/>
  <pageMargins left="0.75" right="0.25" top="1" bottom="1" header="0.5" footer="0.5"/>
  <pageSetup orientation="portrait" horizontalDpi="75" verticalDpi="75" r:id="rId1"/>
  <headerFooter alignWithMargins="0">
    <oddHeader>&amp;C&amp;"Times,Bold"&amp;18&amp;F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Drop Down 2">
              <controlPr defaultSize="0" print="0" autoFill="0" autoLine="0" autoPict="0">
                <anchor moveWithCells="1">
                  <from>
                    <xdr:col>3</xdr:col>
                    <xdr:colOff>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11267" r:id="rId5" name="Drop Down 3">
              <controlPr defaultSize="0" print="0" autoFill="0" autoLine="0" autoPict="0">
                <anchor moveWithCells="1">
                  <from>
                    <xdr:col>3</xdr:col>
                    <xdr:colOff>0</xdr:colOff>
                    <xdr:row>12</xdr:row>
                    <xdr:rowOff>0</xdr:rowOff>
                  </from>
                  <to>
                    <xdr:col>5</xdr:col>
                    <xdr:colOff>0</xdr:colOff>
                    <xdr:row>14</xdr:row>
                    <xdr:rowOff>0</xdr:rowOff>
                  </to>
                </anchor>
              </controlPr>
            </control>
          </mc:Choice>
        </mc:AlternateContent>
        <mc:AlternateContent xmlns:mc="http://schemas.openxmlformats.org/markup-compatibility/2006">
          <mc:Choice Requires="x14">
            <control shapeId="11268" r:id="rId6" name="Drop Down 4">
              <controlPr defaultSize="0" print="0" autoFill="0" autoLine="0" autoPict="0">
                <anchor moveWithCells="1">
                  <from>
                    <xdr:col>3</xdr:col>
                    <xdr:colOff>0</xdr:colOff>
                    <xdr:row>14</xdr:row>
                    <xdr:rowOff>0</xdr:rowOff>
                  </from>
                  <to>
                    <xdr:col>5</xdr:col>
                    <xdr:colOff>0</xdr:colOff>
                    <xdr:row>16</xdr:row>
                    <xdr:rowOff>0</xdr:rowOff>
                  </to>
                </anchor>
              </controlPr>
            </control>
          </mc:Choice>
        </mc:AlternateContent>
        <mc:AlternateContent xmlns:mc="http://schemas.openxmlformats.org/markup-compatibility/2006">
          <mc:Choice Requires="x14">
            <control shapeId="11269" r:id="rId7" name="Drop Down 5">
              <controlPr defaultSize="0" print="0" autoFill="0" autoLine="0" autoPict="0">
                <anchor moveWithCells="1">
                  <from>
                    <xdr:col>3</xdr:col>
                    <xdr:colOff>0</xdr:colOff>
                    <xdr:row>16</xdr:row>
                    <xdr:rowOff>0</xdr:rowOff>
                  </from>
                  <to>
                    <xdr:col>5</xdr:col>
                    <xdr:colOff>0</xdr:colOff>
                    <xdr:row>18</xdr:row>
                    <xdr:rowOff>0</xdr:rowOff>
                  </to>
                </anchor>
              </controlPr>
            </control>
          </mc:Choice>
        </mc:AlternateContent>
        <mc:AlternateContent xmlns:mc="http://schemas.openxmlformats.org/markup-compatibility/2006">
          <mc:Choice Requires="x14">
            <control shapeId="11270" r:id="rId8" name="Drop Down 6">
              <controlPr defaultSize="0" print="0" autoFill="0" autoLine="0" autoPict="0">
                <anchor moveWithCells="1">
                  <from>
                    <xdr:col>3</xdr:col>
                    <xdr:colOff>0</xdr:colOff>
                    <xdr:row>18</xdr:row>
                    <xdr:rowOff>0</xdr:rowOff>
                  </from>
                  <to>
                    <xdr:col>5</xdr:col>
                    <xdr:colOff>0</xdr:colOff>
                    <xdr:row>20</xdr:row>
                    <xdr:rowOff>0</xdr:rowOff>
                  </to>
                </anchor>
              </controlPr>
            </control>
          </mc:Choice>
        </mc:AlternateContent>
        <mc:AlternateContent xmlns:mc="http://schemas.openxmlformats.org/markup-compatibility/2006">
          <mc:Choice Requires="x14">
            <control shapeId="11271" r:id="rId9" name="Drop Down 7">
              <controlPr defaultSize="0" print="0" autoFill="0" autoLine="0" autoPict="0">
                <anchor moveWithCells="1">
                  <from>
                    <xdr:col>3</xdr:col>
                    <xdr:colOff>0</xdr:colOff>
                    <xdr:row>20</xdr:row>
                    <xdr:rowOff>0</xdr:rowOff>
                  </from>
                  <to>
                    <xdr:col>5</xdr:col>
                    <xdr:colOff>0</xdr:colOff>
                    <xdr:row>22</xdr:row>
                    <xdr:rowOff>0</xdr:rowOff>
                  </to>
                </anchor>
              </controlPr>
            </control>
          </mc:Choice>
        </mc:AlternateContent>
        <mc:AlternateContent xmlns:mc="http://schemas.openxmlformats.org/markup-compatibility/2006">
          <mc:Choice Requires="x14">
            <control shapeId="11272" r:id="rId10" name="Drop Down 8">
              <controlPr defaultSize="0" print="0" autoFill="0" autoLine="0" autoPict="0">
                <anchor moveWithCells="1">
                  <from>
                    <xdr:col>3</xdr:col>
                    <xdr:colOff>0</xdr:colOff>
                    <xdr:row>22</xdr:row>
                    <xdr:rowOff>0</xdr:rowOff>
                  </from>
                  <to>
                    <xdr:col>5</xdr:col>
                    <xdr:colOff>0</xdr:colOff>
                    <xdr:row>24</xdr:row>
                    <xdr:rowOff>0</xdr:rowOff>
                  </to>
                </anchor>
              </controlPr>
            </control>
          </mc:Choice>
        </mc:AlternateContent>
        <mc:AlternateContent xmlns:mc="http://schemas.openxmlformats.org/markup-compatibility/2006">
          <mc:Choice Requires="x14">
            <control shapeId="11273" r:id="rId11" name="Drop Down 9">
              <controlPr defaultSize="0" print="0" autoFill="0" autoLine="0" autoPict="0">
                <anchor moveWithCells="1">
                  <from>
                    <xdr:col>3</xdr:col>
                    <xdr:colOff>0</xdr:colOff>
                    <xdr:row>24</xdr:row>
                    <xdr:rowOff>0</xdr:rowOff>
                  </from>
                  <to>
                    <xdr:col>5</xdr:col>
                    <xdr:colOff>0</xdr:colOff>
                    <xdr:row>26</xdr:row>
                    <xdr:rowOff>0</xdr:rowOff>
                  </to>
                </anchor>
              </controlPr>
            </control>
          </mc:Choice>
        </mc:AlternateContent>
        <mc:AlternateContent xmlns:mc="http://schemas.openxmlformats.org/markup-compatibility/2006">
          <mc:Choice Requires="x14">
            <control shapeId="11274" r:id="rId12" name="Drop Down 10">
              <controlPr defaultSize="0" print="0" autoFill="0" autoLine="0" autoPict="0">
                <anchor moveWithCells="1">
                  <from>
                    <xdr:col>3</xdr:col>
                    <xdr:colOff>0</xdr:colOff>
                    <xdr:row>26</xdr:row>
                    <xdr:rowOff>0</xdr:rowOff>
                  </from>
                  <to>
                    <xdr:col>5</xdr:col>
                    <xdr:colOff>0</xdr:colOff>
                    <xdr:row>28</xdr:row>
                    <xdr:rowOff>0</xdr:rowOff>
                  </to>
                </anchor>
              </controlPr>
            </control>
          </mc:Choice>
        </mc:AlternateContent>
        <mc:AlternateContent xmlns:mc="http://schemas.openxmlformats.org/markup-compatibility/2006">
          <mc:Choice Requires="x14">
            <control shapeId="11275" r:id="rId13" name="Drop Down 11">
              <controlPr defaultSize="0" print="0" autoFill="0" autoLine="0" autoPict="0">
                <anchor moveWithCells="1">
                  <from>
                    <xdr:col>3</xdr:col>
                    <xdr:colOff>0</xdr:colOff>
                    <xdr:row>28</xdr:row>
                    <xdr:rowOff>0</xdr:rowOff>
                  </from>
                  <to>
                    <xdr:col>5</xdr:col>
                    <xdr:colOff>0</xdr:colOff>
                    <xdr:row>30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tabSelected="1" workbookViewId="0">
      <selection activeCell="P19" sqref="P19"/>
    </sheetView>
  </sheetViews>
  <sheetFormatPr defaultColWidth="10.7109375" defaultRowHeight="12.75"/>
  <cols>
    <col min="1" max="1" width="2.42578125" style="7" customWidth="1"/>
    <col min="2" max="2" width="3.85546875" style="7" customWidth="1"/>
    <col min="3" max="3" width="2.85546875" style="7" customWidth="1"/>
    <col min="4" max="4" width="6" style="7" customWidth="1"/>
    <col min="5" max="5" width="5.85546875" style="59" hidden="1" customWidth="1"/>
    <col min="6" max="6" width="27.42578125" style="8" customWidth="1"/>
    <col min="7" max="7" width="10.85546875" style="47" customWidth="1"/>
    <col min="8" max="8" width="10.85546875" style="47" bestFit="1" customWidth="1"/>
    <col min="9" max="9" width="8.7109375" style="47" customWidth="1"/>
    <col min="10" max="10" width="8.42578125" style="9" customWidth="1"/>
    <col min="11" max="11" width="7.85546875" style="9" customWidth="1"/>
    <col min="12" max="12" width="12.28515625" style="9" customWidth="1"/>
    <col min="13" max="13" width="2.42578125" style="9" customWidth="1"/>
    <col min="14" max="16384" width="10.7109375" style="6"/>
  </cols>
  <sheetData>
    <row r="1" spans="1:14">
      <c r="A1" s="5"/>
      <c r="B1" s="5"/>
      <c r="C1" s="5"/>
      <c r="D1" s="5"/>
      <c r="E1" s="58"/>
      <c r="F1" s="5"/>
      <c r="G1" s="40"/>
      <c r="H1" s="40"/>
      <c r="I1" s="40"/>
      <c r="J1" s="5"/>
      <c r="K1" s="5"/>
      <c r="L1" s="5"/>
      <c r="M1" s="5"/>
    </row>
    <row r="2" spans="1:14" ht="15.75">
      <c r="A2" s="5"/>
      <c r="D2" s="15" t="s">
        <v>5</v>
      </c>
      <c r="F2" s="263" t="s">
        <v>1504</v>
      </c>
      <c r="G2" s="41" t="s">
        <v>555</v>
      </c>
      <c r="H2" s="261">
        <v>1600</v>
      </c>
      <c r="I2" s="139" t="s">
        <v>10</v>
      </c>
      <c r="J2" s="137" t="s">
        <v>6</v>
      </c>
      <c r="K2" s="30">
        <f ca="1">NOW()</f>
        <v>41687.162264814811</v>
      </c>
      <c r="L2" s="28"/>
      <c r="M2" s="5"/>
      <c r="N2" s="6" t="s">
        <v>1110</v>
      </c>
    </row>
    <row r="3" spans="1:14" ht="15.75">
      <c r="A3" s="5"/>
      <c r="B3" s="264" t="s">
        <v>1505</v>
      </c>
      <c r="C3" s="264"/>
      <c r="D3" s="264"/>
      <c r="E3" s="265"/>
      <c r="F3" s="264"/>
      <c r="G3" s="41" t="s">
        <v>3</v>
      </c>
      <c r="H3" s="259">
        <v>3</v>
      </c>
      <c r="I3" s="140" t="s">
        <v>8</v>
      </c>
      <c r="J3" s="137" t="s">
        <v>7</v>
      </c>
      <c r="K3" s="258">
        <v>30</v>
      </c>
      <c r="L3" s="138" t="s">
        <v>11</v>
      </c>
      <c r="M3" s="5"/>
      <c r="N3" s="6" t="s">
        <v>1111</v>
      </c>
    </row>
    <row r="4" spans="1:14" ht="16.5" thickBot="1">
      <c r="A4" s="5"/>
      <c r="B4" s="264" t="s">
        <v>1506</v>
      </c>
      <c r="C4" s="264"/>
      <c r="D4" s="264"/>
      <c r="E4" s="265"/>
      <c r="F4" s="264"/>
      <c r="G4" s="41" t="s">
        <v>4</v>
      </c>
      <c r="H4" s="260">
        <v>5</v>
      </c>
      <c r="I4" s="140" t="s">
        <v>9</v>
      </c>
      <c r="M4" s="5"/>
      <c r="N4" s="6" t="s">
        <v>1112</v>
      </c>
    </row>
    <row r="5" spans="1:14" ht="13.5" thickBot="1">
      <c r="A5" s="5"/>
      <c r="F5" s="137" t="s">
        <v>1494</v>
      </c>
      <c r="G5" s="200">
        <f>(H3*9)+4</f>
        <v>31</v>
      </c>
      <c r="H5" s="204" t="s">
        <v>1488</v>
      </c>
      <c r="I5" s="200">
        <f>H2/G5</f>
        <v>51.612903225806448</v>
      </c>
      <c r="J5" s="201" t="s">
        <v>1492</v>
      </c>
      <c r="K5" s="202">
        <f>I5/H4</f>
        <v>10.32258064516129</v>
      </c>
      <c r="L5" s="203" t="s">
        <v>1493</v>
      </c>
      <c r="M5" s="5"/>
    </row>
    <row r="6" spans="1:14">
      <c r="A6" s="5"/>
      <c r="F6" s="31" t="s">
        <v>556</v>
      </c>
      <c r="G6" s="266">
        <f>H2/H4</f>
        <v>320</v>
      </c>
      <c r="H6" s="46"/>
      <c r="I6" s="44"/>
      <c r="J6" s="136" t="s">
        <v>13</v>
      </c>
      <c r="K6" s="136" t="s">
        <v>14</v>
      </c>
      <c r="L6" s="136" t="s">
        <v>0</v>
      </c>
      <c r="M6" s="5"/>
      <c r="N6" s="6" t="s">
        <v>1113</v>
      </c>
    </row>
    <row r="7" spans="1:14">
      <c r="A7" s="5"/>
      <c r="G7" s="131"/>
      <c r="H7" s="130"/>
      <c r="I7" s="46" t="s">
        <v>12</v>
      </c>
      <c r="J7" s="135">
        <f>K3/H4</f>
        <v>6</v>
      </c>
      <c r="K7" s="135">
        <f>K5*H3</f>
        <v>30.967741935483872</v>
      </c>
      <c r="L7" s="135">
        <f>K5-J7</f>
        <v>4.32258064516129</v>
      </c>
      <c r="M7" s="5"/>
    </row>
    <row r="8" spans="1:14">
      <c r="A8" s="5"/>
      <c r="B8" s="5"/>
      <c r="C8" s="5"/>
      <c r="D8" s="5"/>
      <c r="E8" s="58"/>
      <c r="F8" s="5"/>
      <c r="G8" s="40"/>
      <c r="H8" s="40"/>
      <c r="I8" s="40"/>
      <c r="J8" s="5"/>
      <c r="K8" s="5"/>
      <c r="L8" s="5"/>
      <c r="M8" s="5"/>
      <c r="N8" s="6" t="s">
        <v>1476</v>
      </c>
    </row>
    <row r="9" spans="1:14">
      <c r="A9" s="5"/>
      <c r="M9" s="12"/>
      <c r="N9" s="6" t="s">
        <v>1477</v>
      </c>
    </row>
    <row r="10" spans="1:14" ht="15.75">
      <c r="A10" s="5"/>
      <c r="D10" s="13" t="s">
        <v>35</v>
      </c>
      <c r="E10" s="60"/>
      <c r="F10" s="4" t="s">
        <v>1508</v>
      </c>
      <c r="G10" s="48"/>
      <c r="H10" s="49"/>
      <c r="I10" s="50" t="s">
        <v>34</v>
      </c>
      <c r="J10" s="132">
        <f>J7</f>
        <v>6</v>
      </c>
      <c r="K10" s="133">
        <f>K7</f>
        <v>30.967741935483872</v>
      </c>
      <c r="L10" s="134">
        <f>L7</f>
        <v>4.32258064516129</v>
      </c>
      <c r="M10" s="12"/>
    </row>
    <row r="11" spans="1:14" ht="13.5" thickBot="1">
      <c r="A11" s="5"/>
      <c r="F11" s="67"/>
      <c r="I11" s="42"/>
      <c r="J11" s="7"/>
      <c r="K11" s="7"/>
      <c r="L11" s="7"/>
      <c r="M11" s="12"/>
    </row>
    <row r="12" spans="1:14" ht="14.25" thickTop="1" thickBot="1">
      <c r="A12" s="5"/>
      <c r="D12" s="31" t="s">
        <v>38</v>
      </c>
      <c r="E12" s="61"/>
      <c r="F12" s="14" t="s">
        <v>28</v>
      </c>
      <c r="G12" s="51" t="s">
        <v>39</v>
      </c>
      <c r="H12" s="51" t="s">
        <v>40</v>
      </c>
      <c r="I12" s="51" t="s">
        <v>1</v>
      </c>
      <c r="J12" s="10" t="s">
        <v>41</v>
      </c>
      <c r="K12" s="10" t="s">
        <v>30</v>
      </c>
      <c r="L12" s="10" t="s">
        <v>0</v>
      </c>
      <c r="M12" s="12"/>
    </row>
    <row r="13" spans="1:14" ht="14.25" thickTop="1" thickBot="1">
      <c r="A13" s="5"/>
      <c r="D13" s="15" t="s">
        <v>557</v>
      </c>
      <c r="E13" s="62"/>
      <c r="F13" s="39"/>
      <c r="G13" s="52"/>
      <c r="H13" s="52"/>
      <c r="I13" s="52"/>
      <c r="J13" s="1"/>
      <c r="K13" s="1"/>
      <c r="L13" s="1"/>
      <c r="M13" s="12"/>
    </row>
    <row r="14" spans="1:14" ht="14.25" thickTop="1" thickBot="1">
      <c r="A14" s="5"/>
      <c r="B14" s="16">
        <v>1</v>
      </c>
      <c r="C14" s="16"/>
      <c r="D14" s="27">
        <v>20</v>
      </c>
      <c r="E14" s="38">
        <v>12</v>
      </c>
      <c r="F14" s="69" t="str">
        <f>INDEX('FOOD VALUES'!$B$1:$B$97,$E14)</f>
        <v xml:space="preserve">баранина </v>
      </c>
      <c r="G14" s="68">
        <f>INDEX('FOOD VALUES'!$G$1:$G$265,$E14)</f>
        <v>23</v>
      </c>
      <c r="H14" s="68">
        <f>INDEX('FOOD VALUES'!$H$1:$H$265,$E14)</f>
        <v>30</v>
      </c>
      <c r="I14" s="68">
        <f>INDEX('FOOD VALUES'!$I$1:$I$265,$E14)</f>
        <v>0</v>
      </c>
      <c r="J14" s="2">
        <f>G14*0.01*D14</f>
        <v>4.6000000000000005</v>
      </c>
      <c r="K14" s="17">
        <f>H14*0.01*D14</f>
        <v>6</v>
      </c>
      <c r="L14" s="17">
        <f>I14*0.01*D14</f>
        <v>0</v>
      </c>
      <c r="M14" s="12"/>
    </row>
    <row r="15" spans="1:14" ht="12" customHeight="1" thickTop="1">
      <c r="A15" s="5"/>
      <c r="B15" s="18"/>
      <c r="C15" s="18"/>
      <c r="D15" s="67"/>
      <c r="E15" s="63"/>
      <c r="F15" s="69" t="str">
        <f>INDEX('FOOD VALUES'!$A$1:$A$195,$E14)</f>
        <v>МЯСО</v>
      </c>
      <c r="G15" s="53"/>
      <c r="H15" s="53"/>
      <c r="I15" s="53"/>
      <c r="J15" s="3">
        <f t="shared" ref="J15:L15" si="0">J10-J14</f>
        <v>1.3999999999999995</v>
      </c>
      <c r="K15" s="19">
        <f t="shared" si="0"/>
        <v>24.967741935483872</v>
      </c>
      <c r="L15" s="19">
        <f t="shared" si="0"/>
        <v>4.32258064516129</v>
      </c>
      <c r="M15" s="12"/>
    </row>
    <row r="16" spans="1:14" ht="9" customHeight="1" thickBot="1">
      <c r="A16" s="5"/>
      <c r="D16" s="20"/>
      <c r="E16" s="64"/>
      <c r="F16" s="21"/>
      <c r="G16" s="54"/>
      <c r="H16" s="54"/>
      <c r="I16" s="54"/>
      <c r="J16" s="22"/>
      <c r="K16" s="23"/>
      <c r="L16" s="24"/>
      <c r="M16" s="12"/>
    </row>
    <row r="17" spans="1:13" ht="14.25" thickTop="1" thickBot="1">
      <c r="A17" s="5"/>
      <c r="B17" s="16">
        <v>2</v>
      </c>
      <c r="C17" s="16"/>
      <c r="D17" s="27">
        <v>50</v>
      </c>
      <c r="E17" s="37">
        <v>47</v>
      </c>
      <c r="F17" s="69" t="str">
        <f>INDEX('FOOD VALUES'!$B$1:$B$97,$E17)</f>
        <v xml:space="preserve">капуста брокколи </v>
      </c>
      <c r="G17" s="68">
        <f>INDEX('FOOD VALUES'!$G$1:$G$265,$E17)</f>
        <v>2.8</v>
      </c>
      <c r="H17" s="68">
        <f>INDEX('FOOD VALUES'!$H$1:$H$265,$E17)</f>
        <v>0.4</v>
      </c>
      <c r="I17" s="68">
        <f>INDEX('FOOD VALUES'!$I$1:$I$265,$E17)</f>
        <v>4</v>
      </c>
      <c r="J17" s="2">
        <f>G17*0.01*D17</f>
        <v>1.4</v>
      </c>
      <c r="K17" s="17">
        <f>H17*0.01*D17</f>
        <v>0.2</v>
      </c>
      <c r="L17" s="17">
        <f>I17*0.01*D17</f>
        <v>2</v>
      </c>
      <c r="M17" s="12"/>
    </row>
    <row r="18" spans="1:13" ht="12" customHeight="1" thickTop="1">
      <c r="A18" s="5"/>
      <c r="B18" s="18"/>
      <c r="C18" s="18"/>
      <c r="D18" s="18"/>
      <c r="E18" s="63"/>
      <c r="F18" s="69" t="str">
        <f>INDEX('FOOD VALUES'!$A$1:$A$195,$E17)</f>
        <v>ОВОЩИ</v>
      </c>
      <c r="G18" s="53"/>
      <c r="H18" s="53"/>
      <c r="I18" s="53"/>
      <c r="J18" s="3">
        <f t="shared" ref="J18:L18" si="1">J10-J14-J17</f>
        <v>0</v>
      </c>
      <c r="K18" s="19">
        <f t="shared" si="1"/>
        <v>24.767741935483873</v>
      </c>
      <c r="L18" s="19">
        <f t="shared" si="1"/>
        <v>2.32258064516129</v>
      </c>
      <c r="M18" s="12"/>
    </row>
    <row r="19" spans="1:13" ht="9" customHeight="1" thickBot="1">
      <c r="A19" s="5"/>
      <c r="D19" s="20"/>
      <c r="E19" s="64"/>
      <c r="F19" s="21"/>
      <c r="G19" s="54"/>
      <c r="H19" s="54"/>
      <c r="I19" s="54"/>
      <c r="J19" s="22"/>
      <c r="K19" s="24"/>
      <c r="L19" s="24"/>
      <c r="M19" s="12"/>
    </row>
    <row r="20" spans="1:13" ht="14.25" thickTop="1" thickBot="1">
      <c r="A20" s="5"/>
      <c r="B20" s="16">
        <v>3</v>
      </c>
      <c r="C20" s="16"/>
      <c r="D20" s="27">
        <v>20</v>
      </c>
      <c r="E20" s="37">
        <v>83</v>
      </c>
      <c r="F20" s="69" t="str">
        <f>INDEX('FOOD VALUES'!$B$1:$B$97,$E20)</f>
        <v xml:space="preserve">масло сливочное </v>
      </c>
      <c r="G20" s="68">
        <f>INDEX('FOOD VALUES'!$G$1:$G$265,$E20)</f>
        <v>0.8</v>
      </c>
      <c r="H20" s="68">
        <f>INDEX('FOOD VALUES'!$H$1:$H$265,$E20)</f>
        <v>73</v>
      </c>
      <c r="I20" s="68">
        <f>INDEX('FOOD VALUES'!$I$1:$I$265,$E20)</f>
        <v>1.3</v>
      </c>
      <c r="J20" s="2">
        <f>G20*0.01*D20</f>
        <v>0.16</v>
      </c>
      <c r="K20" s="17">
        <f>H20*0.01*D20</f>
        <v>14.6</v>
      </c>
      <c r="L20" s="17">
        <f>I20*0.01*D20</f>
        <v>0.26</v>
      </c>
      <c r="M20" s="12"/>
    </row>
    <row r="21" spans="1:13" ht="12" customHeight="1" thickTop="1">
      <c r="A21" s="5"/>
      <c r="B21" s="18"/>
      <c r="C21" s="18"/>
      <c r="D21" s="18"/>
      <c r="E21" s="63"/>
      <c r="F21" s="69" t="str">
        <f>INDEX('FOOD VALUES'!$A$1:$A$195,$E20)</f>
        <v>МАСЛО/ЖИР</v>
      </c>
      <c r="G21" s="53"/>
      <c r="H21" s="53"/>
      <c r="I21" s="53"/>
      <c r="J21" s="3">
        <f t="shared" ref="J21:L21" si="2">J10-J14-J17-J20</f>
        <v>-0.16000000000000045</v>
      </c>
      <c r="K21" s="19">
        <f t="shared" si="2"/>
        <v>10.167741935483873</v>
      </c>
      <c r="L21" s="19">
        <f t="shared" si="2"/>
        <v>2.0625806451612902</v>
      </c>
      <c r="M21" s="12"/>
    </row>
    <row r="22" spans="1:13" ht="9" customHeight="1" thickBot="1">
      <c r="A22" s="5"/>
      <c r="D22" s="20"/>
      <c r="E22" s="64"/>
      <c r="F22" s="21"/>
      <c r="G22" s="54"/>
      <c r="H22" s="54"/>
      <c r="I22" s="54"/>
      <c r="J22" s="22"/>
      <c r="K22" s="24"/>
      <c r="L22" s="24"/>
      <c r="M22" s="12"/>
    </row>
    <row r="23" spans="1:13" ht="14.25" thickTop="1" thickBot="1">
      <c r="A23" s="5"/>
      <c r="B23" s="16">
        <v>4</v>
      </c>
      <c r="C23" s="16"/>
      <c r="D23" s="27">
        <v>10</v>
      </c>
      <c r="E23" s="37">
        <v>167</v>
      </c>
      <c r="F23" s="69" t="e">
        <f>INDEX('FOOD VALUES'!$B$1:$B$97,$E23)</f>
        <v>#REF!</v>
      </c>
      <c r="G23" s="68">
        <f>INDEX('FOOD VALUES'!$G$1:$G$265,$E23)</f>
        <v>0</v>
      </c>
      <c r="H23" s="68">
        <f>INDEX('FOOD VALUES'!$H$1:$H$265,$E23)</f>
        <v>100</v>
      </c>
      <c r="I23" s="68">
        <f>INDEX('FOOD VALUES'!$I$1:$I$265,$E23)</f>
        <v>0</v>
      </c>
      <c r="J23" s="2">
        <f>G23*0.01*D23</f>
        <v>0</v>
      </c>
      <c r="K23" s="17">
        <f>H23*0.01*D23</f>
        <v>10</v>
      </c>
      <c r="L23" s="17">
        <f>I23*0.01*D23</f>
        <v>0</v>
      </c>
      <c r="M23" s="12"/>
    </row>
    <row r="24" spans="1:13" ht="12" customHeight="1" thickTop="1">
      <c r="A24" s="5"/>
      <c r="B24" s="18"/>
      <c r="C24" s="18"/>
      <c r="D24" s="18"/>
      <c r="E24" s="63"/>
      <c r="F24" s="69" t="str">
        <f>INDEX('FOOD VALUES'!$A$1:$A$195,$E23)</f>
        <v>МАСЛО/ЖИР</v>
      </c>
      <c r="G24" s="53"/>
      <c r="H24" s="53"/>
      <c r="I24" s="53"/>
      <c r="J24" s="3">
        <f t="shared" ref="J24:L24" si="3">J10-J14-J17-J20-J23</f>
        <v>-0.16000000000000045</v>
      </c>
      <c r="K24" s="19">
        <f t="shared" si="3"/>
        <v>0.16774193548387295</v>
      </c>
      <c r="L24" s="19">
        <f t="shared" si="3"/>
        <v>2.0625806451612902</v>
      </c>
      <c r="M24" s="12"/>
    </row>
    <row r="25" spans="1:13" ht="9" customHeight="1" thickBot="1">
      <c r="A25" s="5"/>
      <c r="D25" s="20"/>
      <c r="E25" s="64"/>
      <c r="F25" s="21"/>
      <c r="G25" s="54"/>
      <c r="H25" s="54"/>
      <c r="I25" s="54"/>
      <c r="J25" s="22"/>
      <c r="K25" s="24"/>
      <c r="L25" s="24"/>
      <c r="M25" s="12"/>
    </row>
    <row r="26" spans="1:13" ht="14.25" thickTop="1" thickBot="1">
      <c r="A26" s="5"/>
      <c r="B26" s="16">
        <v>5</v>
      </c>
      <c r="C26" s="16"/>
      <c r="D26" s="27">
        <v>0</v>
      </c>
      <c r="E26" s="37">
        <v>1</v>
      </c>
      <c r="F26" s="69">
        <f>INDEX('FOOD VALUES'!$B$1:$B$97,$E26)</f>
        <v>0</v>
      </c>
      <c r="G26" s="68">
        <f>INDEX('FOOD VALUES'!$G$1:$G$265,$E26)</f>
        <v>0</v>
      </c>
      <c r="H26" s="68">
        <f>INDEX('FOOD VALUES'!$H$1:$H$265,$E26)</f>
        <v>0</v>
      </c>
      <c r="I26" s="68">
        <f>INDEX('FOOD VALUES'!$I$1:$I$265,$E26)</f>
        <v>0</v>
      </c>
      <c r="J26" s="2">
        <f>G26*0.01*D26</f>
        <v>0</v>
      </c>
      <c r="K26" s="17">
        <f>H26*0.01*D26</f>
        <v>0</v>
      </c>
      <c r="L26" s="17">
        <f>I26*0.01*D26</f>
        <v>0</v>
      </c>
      <c r="M26" s="12"/>
    </row>
    <row r="27" spans="1:13" ht="12" customHeight="1" thickTop="1">
      <c r="A27" s="5"/>
      <c r="B27" s="18"/>
      <c r="C27" s="18"/>
      <c r="D27" s="18"/>
      <c r="E27" s="63"/>
      <c r="F27" s="69">
        <f>INDEX('FOOD VALUES'!$A$1:$A$195,$E26)</f>
        <v>0</v>
      </c>
      <c r="G27" s="53"/>
      <c r="H27" s="53"/>
      <c r="I27" s="53"/>
      <c r="J27" s="3">
        <f t="shared" ref="J27:L27" si="4">J10-J14-J17-J20-J23-J26</f>
        <v>-0.16000000000000045</v>
      </c>
      <c r="K27" s="19">
        <f t="shared" si="4"/>
        <v>0.16774193548387295</v>
      </c>
      <c r="L27" s="19">
        <f t="shared" si="4"/>
        <v>2.0625806451612902</v>
      </c>
      <c r="M27" s="12"/>
    </row>
    <row r="28" spans="1:13" ht="9" customHeight="1" thickBot="1">
      <c r="A28" s="5"/>
      <c r="D28" s="20"/>
      <c r="E28" s="64"/>
      <c r="F28" s="21"/>
      <c r="G28" s="54"/>
      <c r="H28" s="54"/>
      <c r="I28" s="54"/>
      <c r="J28" s="22"/>
      <c r="K28" s="24"/>
      <c r="L28" s="24"/>
      <c r="M28" s="12"/>
    </row>
    <row r="29" spans="1:13" ht="14.25" thickTop="1" thickBot="1">
      <c r="A29" s="5"/>
      <c r="B29" s="16">
        <v>6</v>
      </c>
      <c r="C29" s="16"/>
      <c r="D29" s="27">
        <v>0</v>
      </c>
      <c r="E29" s="37">
        <v>1</v>
      </c>
      <c r="F29" s="69">
        <f>INDEX('FOOD VALUES'!$B$1:$B$97,$E29)</f>
        <v>0</v>
      </c>
      <c r="G29" s="68">
        <f>INDEX('FOOD VALUES'!$G$1:$G$265,$E29)</f>
        <v>0</v>
      </c>
      <c r="H29" s="68">
        <f>INDEX('FOOD VALUES'!$H$1:$H$265,$E29)</f>
        <v>0</v>
      </c>
      <c r="I29" s="68">
        <f>INDEX('FOOD VALUES'!$I$1:$I$265,$E29)</f>
        <v>0</v>
      </c>
      <c r="J29" s="2">
        <f>G29*0.01*D29</f>
        <v>0</v>
      </c>
      <c r="K29" s="17">
        <f>H29*0.01*D29</f>
        <v>0</v>
      </c>
      <c r="L29" s="17">
        <f>I29*0.01*D29</f>
        <v>0</v>
      </c>
      <c r="M29" s="12"/>
    </row>
    <row r="30" spans="1:13" ht="12" customHeight="1" thickTop="1">
      <c r="A30" s="5"/>
      <c r="B30" s="18"/>
      <c r="C30" s="18"/>
      <c r="D30" s="18"/>
      <c r="E30" s="63"/>
      <c r="F30" s="69">
        <f>INDEX('FOOD VALUES'!$A$1:$A$195,$E29)</f>
        <v>0</v>
      </c>
      <c r="G30" s="53"/>
      <c r="H30" s="53"/>
      <c r="I30" s="53"/>
      <c r="J30" s="3">
        <f t="shared" ref="J30:L30" si="5">J10-J14-J17-J20-J23-J26-J29</f>
        <v>-0.16000000000000045</v>
      </c>
      <c r="K30" s="3">
        <f t="shared" si="5"/>
        <v>0.16774193548387295</v>
      </c>
      <c r="L30" s="19">
        <f t="shared" si="5"/>
        <v>2.0625806451612902</v>
      </c>
      <c r="M30" s="12"/>
    </row>
    <row r="31" spans="1:13" ht="9" customHeight="1" thickBot="1">
      <c r="A31" s="5"/>
      <c r="D31" s="20"/>
      <c r="E31" s="64"/>
      <c r="F31" s="21"/>
      <c r="G31" s="54"/>
      <c r="H31" s="54"/>
      <c r="I31" s="54"/>
      <c r="J31" s="22"/>
      <c r="K31" s="24"/>
      <c r="L31" s="24"/>
      <c r="M31" s="12"/>
    </row>
    <row r="32" spans="1:13" ht="14.25" thickTop="1" thickBot="1">
      <c r="A32" s="5"/>
      <c r="B32" s="16">
        <v>7</v>
      </c>
      <c r="C32" s="16"/>
      <c r="D32" s="27">
        <v>0</v>
      </c>
      <c r="E32" s="37">
        <v>1</v>
      </c>
      <c r="F32" s="69">
        <f>INDEX('FOOD VALUES'!$B$1:$B$97,$E32)</f>
        <v>0</v>
      </c>
      <c r="G32" s="68">
        <f>INDEX('FOOD VALUES'!$G$1:$G$265,$E32)</f>
        <v>0</v>
      </c>
      <c r="H32" s="68">
        <f>INDEX('FOOD VALUES'!$H$1:$H$265,$E32)</f>
        <v>0</v>
      </c>
      <c r="I32" s="68">
        <f>INDEX('FOOD VALUES'!$I$1:$I$265,$E32)</f>
        <v>0</v>
      </c>
      <c r="J32" s="2">
        <f>G32*0.01*D32</f>
        <v>0</v>
      </c>
      <c r="K32" s="17">
        <f>H32*0.01*D32</f>
        <v>0</v>
      </c>
      <c r="L32" s="17">
        <f>I32*0.01*D32</f>
        <v>0</v>
      </c>
      <c r="M32" s="12"/>
    </row>
    <row r="33" spans="1:16" ht="12" customHeight="1" thickTop="1">
      <c r="A33" s="5"/>
      <c r="B33" s="18"/>
      <c r="C33" s="18"/>
      <c r="D33" s="18"/>
      <c r="E33" s="63"/>
      <c r="F33" s="69">
        <f>INDEX('FOOD VALUES'!$A$1:$A$195,$E32)</f>
        <v>0</v>
      </c>
      <c r="G33" s="53"/>
      <c r="H33" s="53"/>
      <c r="I33" s="53"/>
      <c r="J33" s="3">
        <f t="shared" ref="J33:L33" si="6">J10-J14-J17-J20-J23-J26-J29-J32</f>
        <v>-0.16000000000000045</v>
      </c>
      <c r="K33" s="3">
        <f t="shared" si="6"/>
        <v>0.16774193548387295</v>
      </c>
      <c r="L33" s="19">
        <f t="shared" si="6"/>
        <v>2.0625806451612902</v>
      </c>
      <c r="M33" s="12"/>
    </row>
    <row r="34" spans="1:16" ht="9" customHeight="1" thickBot="1">
      <c r="A34" s="5"/>
      <c r="D34" s="20"/>
      <c r="E34" s="64"/>
      <c r="F34" s="21"/>
      <c r="G34" s="54"/>
      <c r="H34" s="54"/>
      <c r="I34" s="54"/>
      <c r="J34" s="22"/>
      <c r="K34" s="24"/>
      <c r="L34" s="24"/>
      <c r="M34" s="12"/>
    </row>
    <row r="35" spans="1:16" ht="15" customHeight="1" thickTop="1" thickBot="1">
      <c r="A35" s="5"/>
      <c r="B35" s="16">
        <v>8</v>
      </c>
      <c r="C35" s="16"/>
      <c r="D35" s="27">
        <v>0</v>
      </c>
      <c r="E35" s="37">
        <v>1</v>
      </c>
      <c r="F35" s="69">
        <f>INDEX('FOOD VALUES'!$B$1:$B$97,$E35)</f>
        <v>0</v>
      </c>
      <c r="G35" s="68">
        <f>INDEX('FOOD VALUES'!$G$1:$G$265,$E35)</f>
        <v>0</v>
      </c>
      <c r="H35" s="68">
        <f>INDEX('FOOD VALUES'!$H$1:$H$265,$E35)</f>
        <v>0</v>
      </c>
      <c r="I35" s="68">
        <f>INDEX('FOOD VALUES'!$I$1:$I$265,$E35)</f>
        <v>0</v>
      </c>
      <c r="J35" s="2">
        <f>G35*0.01*D35</f>
        <v>0</v>
      </c>
      <c r="K35" s="17">
        <f>H35*0.01*D35</f>
        <v>0</v>
      </c>
      <c r="L35" s="17">
        <f>I35*0.01*D35</f>
        <v>0</v>
      </c>
      <c r="M35" s="12"/>
    </row>
    <row r="36" spans="1:16" ht="12" customHeight="1" thickTop="1">
      <c r="A36" s="5"/>
      <c r="B36" s="18"/>
      <c r="C36" s="18"/>
      <c r="D36" s="18"/>
      <c r="E36" s="63"/>
      <c r="F36" s="69">
        <f>INDEX('FOOD VALUES'!$A$1:$A$195,$E35)</f>
        <v>0</v>
      </c>
      <c r="G36" s="53"/>
      <c r="H36" s="53"/>
      <c r="I36" s="53"/>
      <c r="J36" s="3">
        <f t="shared" ref="J36:L36" si="7">J10-J14-J17-J20-J23-J26-J29-J32-J35</f>
        <v>-0.16000000000000045</v>
      </c>
      <c r="K36" s="3">
        <f t="shared" si="7"/>
        <v>0.16774193548387295</v>
      </c>
      <c r="L36" s="19">
        <f t="shared" si="7"/>
        <v>2.0625806451612902</v>
      </c>
      <c r="M36" s="12"/>
    </row>
    <row r="37" spans="1:16" ht="15.75" customHeight="1">
      <c r="A37" s="5"/>
      <c r="F37" s="7"/>
      <c r="G37" s="50" t="s">
        <v>36</v>
      </c>
      <c r="H37" s="268">
        <f>K38/(J38+L38)</f>
        <v>3.6579572446555821</v>
      </c>
      <c r="I37" s="269" t="s">
        <v>8</v>
      </c>
      <c r="J37" s="7"/>
      <c r="K37" s="7"/>
      <c r="L37" s="7"/>
      <c r="M37" s="12"/>
    </row>
    <row r="38" spans="1:16" ht="15.75" customHeight="1">
      <c r="A38" s="5"/>
      <c r="D38" s="126"/>
      <c r="E38" s="65"/>
      <c r="F38" s="7"/>
      <c r="G38" s="55" t="s">
        <v>37</v>
      </c>
      <c r="H38" s="25">
        <f>(4*J38)+(9*K38)+(4*L38)</f>
        <v>310.88</v>
      </c>
      <c r="J38" s="141">
        <f t="shared" ref="J38:L38" si="8">J14+J17+J20+J23+J26+J29+J32+J35</f>
        <v>6.16</v>
      </c>
      <c r="K38" s="141">
        <f t="shared" si="8"/>
        <v>30.8</v>
      </c>
      <c r="L38" s="142">
        <f t="shared" si="8"/>
        <v>2.2599999999999998</v>
      </c>
      <c r="M38" s="12"/>
      <c r="N38" s="128"/>
      <c r="O38" s="128"/>
      <c r="P38" s="128"/>
    </row>
    <row r="39" spans="1:16" ht="6" customHeight="1">
      <c r="A39" s="5"/>
      <c r="D39" s="29"/>
      <c r="E39" s="66"/>
      <c r="I39" s="56"/>
      <c r="J39" s="26"/>
      <c r="K39" s="26"/>
      <c r="L39" s="26"/>
      <c r="M39" s="12"/>
    </row>
    <row r="40" spans="1:16" ht="12.95" customHeight="1">
      <c r="A40" s="5"/>
      <c r="B40" s="67"/>
      <c r="C40" s="67"/>
      <c r="D40" s="205" t="s">
        <v>1507</v>
      </c>
      <c r="E40" s="206"/>
      <c r="F40" s="206"/>
      <c r="G40" s="206"/>
      <c r="H40" s="206"/>
      <c r="I40" s="206"/>
      <c r="J40" s="206"/>
      <c r="K40" s="206"/>
      <c r="L40" s="207"/>
      <c r="M40" s="12"/>
      <c r="N40" s="129"/>
      <c r="O40" s="129"/>
      <c r="P40" s="129"/>
    </row>
    <row r="41" spans="1:16" ht="12.95" customHeight="1">
      <c r="A41" s="5"/>
      <c r="B41" s="67"/>
      <c r="C41" s="67"/>
      <c r="D41" s="208"/>
      <c r="E41" s="209"/>
      <c r="F41" s="209"/>
      <c r="G41" s="209"/>
      <c r="H41" s="209"/>
      <c r="I41" s="209"/>
      <c r="J41" s="209"/>
      <c r="K41" s="209"/>
      <c r="L41" s="210"/>
      <c r="M41" s="12"/>
    </row>
    <row r="42" spans="1:16" ht="12.95" customHeight="1">
      <c r="A42" s="5"/>
      <c r="B42" s="67"/>
      <c r="C42" s="67"/>
      <c r="D42" s="208"/>
      <c r="E42" s="209"/>
      <c r="F42" s="209"/>
      <c r="G42" s="209"/>
      <c r="H42" s="209"/>
      <c r="I42" s="209"/>
      <c r="J42" s="209"/>
      <c r="K42" s="209"/>
      <c r="L42" s="210"/>
      <c r="M42" s="12"/>
    </row>
    <row r="43" spans="1:16" ht="12.95" customHeight="1">
      <c r="A43" s="5"/>
      <c r="B43" s="67"/>
      <c r="C43" s="67"/>
      <c r="D43" s="208"/>
      <c r="E43" s="209"/>
      <c r="F43" s="209"/>
      <c r="G43" s="209"/>
      <c r="H43" s="209"/>
      <c r="I43" s="209"/>
      <c r="J43" s="209"/>
      <c r="K43" s="209"/>
      <c r="L43" s="210"/>
      <c r="M43" s="12"/>
    </row>
    <row r="44" spans="1:16" ht="12.95" customHeight="1">
      <c r="A44" s="5"/>
      <c r="B44" s="67"/>
      <c r="C44" s="67"/>
      <c r="D44" s="208"/>
      <c r="E44" s="209"/>
      <c r="F44" s="209"/>
      <c r="G44" s="209"/>
      <c r="H44" s="209"/>
      <c r="I44" s="209"/>
      <c r="J44" s="209"/>
      <c r="K44" s="209"/>
      <c r="L44" s="210"/>
      <c r="M44" s="12"/>
    </row>
    <row r="45" spans="1:16" ht="12.95" customHeight="1">
      <c r="A45" s="5"/>
      <c r="B45" s="67"/>
      <c r="C45" s="67"/>
      <c r="D45" s="208"/>
      <c r="E45" s="209"/>
      <c r="F45" s="209"/>
      <c r="G45" s="209"/>
      <c r="H45" s="209"/>
      <c r="I45" s="209"/>
      <c r="J45" s="209"/>
      <c r="K45" s="209"/>
      <c r="L45" s="210"/>
      <c r="M45" s="12"/>
    </row>
    <row r="46" spans="1:16" ht="12.95" customHeight="1">
      <c r="A46" s="5"/>
      <c r="B46" s="67"/>
      <c r="C46" s="67"/>
      <c r="D46" s="208"/>
      <c r="E46" s="209"/>
      <c r="F46" s="209"/>
      <c r="G46" s="209"/>
      <c r="H46" s="209"/>
      <c r="I46" s="209"/>
      <c r="J46" s="209"/>
      <c r="K46" s="209"/>
      <c r="L46" s="210"/>
      <c r="M46" s="12"/>
    </row>
    <row r="47" spans="1:16" ht="12.95" customHeight="1">
      <c r="A47" s="5"/>
      <c r="B47" s="67"/>
      <c r="C47" s="67"/>
      <c r="D47" s="208"/>
      <c r="E47" s="209"/>
      <c r="F47" s="209"/>
      <c r="G47" s="209"/>
      <c r="H47" s="209"/>
      <c r="I47" s="209"/>
      <c r="J47" s="209"/>
      <c r="K47" s="209"/>
      <c r="L47" s="210"/>
      <c r="M47" s="12"/>
    </row>
    <row r="48" spans="1:16" ht="12.95" customHeight="1">
      <c r="A48" s="5"/>
      <c r="B48" s="67"/>
      <c r="C48" s="67"/>
      <c r="D48" s="208"/>
      <c r="E48" s="209"/>
      <c r="F48" s="209"/>
      <c r="G48" s="209"/>
      <c r="H48" s="209"/>
      <c r="I48" s="209"/>
      <c r="J48" s="209"/>
      <c r="K48" s="209"/>
      <c r="L48" s="210"/>
      <c r="M48" s="12"/>
    </row>
    <row r="49" spans="1:13" ht="12.95" customHeight="1">
      <c r="A49" s="5"/>
      <c r="B49" s="67"/>
      <c r="C49" s="67"/>
      <c r="D49" s="208"/>
      <c r="E49" s="209"/>
      <c r="F49" s="209"/>
      <c r="G49" s="209"/>
      <c r="H49" s="209"/>
      <c r="I49" s="209"/>
      <c r="J49" s="209"/>
      <c r="K49" s="209"/>
      <c r="L49" s="210"/>
      <c r="M49" s="12"/>
    </row>
    <row r="50" spans="1:13" ht="12.95" customHeight="1">
      <c r="A50" s="5"/>
      <c r="B50" s="67"/>
      <c r="C50" s="67"/>
      <c r="D50" s="208"/>
      <c r="E50" s="209"/>
      <c r="F50" s="209"/>
      <c r="G50" s="209"/>
      <c r="H50" s="209"/>
      <c r="I50" s="209"/>
      <c r="J50" s="209"/>
      <c r="K50" s="209"/>
      <c r="L50" s="210"/>
      <c r="M50" s="12"/>
    </row>
    <row r="51" spans="1:13" ht="12.95" customHeight="1">
      <c r="A51" s="5"/>
      <c r="B51" s="67"/>
      <c r="C51" s="67"/>
      <c r="D51" s="211"/>
      <c r="E51" s="212"/>
      <c r="F51" s="212"/>
      <c r="G51" s="212"/>
      <c r="H51" s="212"/>
      <c r="I51" s="212"/>
      <c r="J51" s="212"/>
      <c r="K51" s="212"/>
      <c r="L51" s="213"/>
      <c r="M51" s="12"/>
    </row>
    <row r="52" spans="1:13" ht="15" customHeight="1">
      <c r="A52" s="5"/>
      <c r="B52" s="5"/>
      <c r="C52" s="5"/>
      <c r="D52" s="5"/>
      <c r="E52" s="58"/>
      <c r="F52" s="11"/>
      <c r="G52" s="57"/>
      <c r="H52" s="57"/>
      <c r="I52" s="57"/>
      <c r="J52" s="12"/>
      <c r="K52" s="12"/>
      <c r="L52" s="12"/>
      <c r="M52" s="12"/>
    </row>
  </sheetData>
  <mergeCells count="1">
    <mergeCell ref="D40:L51"/>
  </mergeCells>
  <pageMargins left="0.72" right="0.4" top="0.88" bottom="0.71" header="0.5" footer="0.5"/>
  <pageSetup scale="99" orientation="portrait" horizontalDpi="75" verticalDpi="75" r:id="rId1"/>
  <headerFooter alignWithMargins="0">
    <oddHeader>&amp;C&amp;"Times New Roman"&amp;12&amp;BKETO MEAL WORK SHEET</oddHeader>
    <oddFooter xml:space="preserve">&amp;C&amp;F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 r:id="rId4" name="Spinner 20">
              <controlPr defaultSize="0" autoFill="0" autoLine="0" autoPict="0">
                <anchor moveWithCells="1">
                  <from>
                    <xdr:col>2</xdr:col>
                    <xdr:colOff>19050</xdr:colOff>
                    <xdr:row>12</xdr:row>
                    <xdr:rowOff>171450</xdr:rowOff>
                  </from>
                  <to>
                    <xdr:col>2</xdr:col>
                    <xdr:colOff>133350</xdr:colOff>
                    <xdr:row>14</xdr:row>
                    <xdr:rowOff>0</xdr:rowOff>
                  </to>
                </anchor>
              </controlPr>
            </control>
          </mc:Choice>
        </mc:AlternateContent>
        <mc:AlternateContent xmlns:mc="http://schemas.openxmlformats.org/markup-compatibility/2006">
          <mc:Choice Requires="x14">
            <control shapeId="1045" r:id="rId5" name="Spinner 21">
              <controlPr defaultSize="0" autoFill="0" autoLine="0" autoPict="0">
                <anchor moveWithCells="1">
                  <from>
                    <xdr:col>2</xdr:col>
                    <xdr:colOff>19050</xdr:colOff>
                    <xdr:row>15</xdr:row>
                    <xdr:rowOff>104775</xdr:rowOff>
                  </from>
                  <to>
                    <xdr:col>2</xdr:col>
                    <xdr:colOff>133350</xdr:colOff>
                    <xdr:row>17</xdr:row>
                    <xdr:rowOff>0</xdr:rowOff>
                  </to>
                </anchor>
              </controlPr>
            </control>
          </mc:Choice>
        </mc:AlternateContent>
        <mc:AlternateContent xmlns:mc="http://schemas.openxmlformats.org/markup-compatibility/2006">
          <mc:Choice Requires="x14">
            <control shapeId="1046" r:id="rId6" name="Spinner 22">
              <controlPr defaultSize="0" autoFill="0" autoLine="0" autoPict="0">
                <anchor moveWithCells="1">
                  <from>
                    <xdr:col>2</xdr:col>
                    <xdr:colOff>19050</xdr:colOff>
                    <xdr:row>18</xdr:row>
                    <xdr:rowOff>104775</xdr:rowOff>
                  </from>
                  <to>
                    <xdr:col>2</xdr:col>
                    <xdr:colOff>133350</xdr:colOff>
                    <xdr:row>20</xdr:row>
                    <xdr:rowOff>0</xdr:rowOff>
                  </to>
                </anchor>
              </controlPr>
            </control>
          </mc:Choice>
        </mc:AlternateContent>
        <mc:AlternateContent xmlns:mc="http://schemas.openxmlformats.org/markup-compatibility/2006">
          <mc:Choice Requires="x14">
            <control shapeId="1047" r:id="rId7" name="Spinner 23">
              <controlPr defaultSize="0" autoFill="0" autoLine="0" autoPict="0">
                <anchor moveWithCells="1">
                  <from>
                    <xdr:col>2</xdr:col>
                    <xdr:colOff>19050</xdr:colOff>
                    <xdr:row>21</xdr:row>
                    <xdr:rowOff>104775</xdr:rowOff>
                  </from>
                  <to>
                    <xdr:col>2</xdr:col>
                    <xdr:colOff>133350</xdr:colOff>
                    <xdr:row>23</xdr:row>
                    <xdr:rowOff>0</xdr:rowOff>
                  </to>
                </anchor>
              </controlPr>
            </control>
          </mc:Choice>
        </mc:AlternateContent>
        <mc:AlternateContent xmlns:mc="http://schemas.openxmlformats.org/markup-compatibility/2006">
          <mc:Choice Requires="x14">
            <control shapeId="1048" r:id="rId8" name="Spinner 24">
              <controlPr defaultSize="0" autoFill="0" autoLine="0" autoPict="0">
                <anchor moveWithCells="1">
                  <from>
                    <xdr:col>2</xdr:col>
                    <xdr:colOff>19050</xdr:colOff>
                    <xdr:row>24</xdr:row>
                    <xdr:rowOff>104775</xdr:rowOff>
                  </from>
                  <to>
                    <xdr:col>2</xdr:col>
                    <xdr:colOff>133350</xdr:colOff>
                    <xdr:row>26</xdr:row>
                    <xdr:rowOff>0</xdr:rowOff>
                  </to>
                </anchor>
              </controlPr>
            </control>
          </mc:Choice>
        </mc:AlternateContent>
        <mc:AlternateContent xmlns:mc="http://schemas.openxmlformats.org/markup-compatibility/2006">
          <mc:Choice Requires="x14">
            <control shapeId="1049" r:id="rId9" name="Spinner 25">
              <controlPr defaultSize="0" autoFill="0" autoLine="0" autoPict="0">
                <anchor moveWithCells="1">
                  <from>
                    <xdr:col>2</xdr:col>
                    <xdr:colOff>19050</xdr:colOff>
                    <xdr:row>27</xdr:row>
                    <xdr:rowOff>104775</xdr:rowOff>
                  </from>
                  <to>
                    <xdr:col>2</xdr:col>
                    <xdr:colOff>133350</xdr:colOff>
                    <xdr:row>29</xdr:row>
                    <xdr:rowOff>0</xdr:rowOff>
                  </to>
                </anchor>
              </controlPr>
            </control>
          </mc:Choice>
        </mc:AlternateContent>
        <mc:AlternateContent xmlns:mc="http://schemas.openxmlformats.org/markup-compatibility/2006">
          <mc:Choice Requires="x14">
            <control shapeId="1050" r:id="rId10" name="Spinner 26">
              <controlPr locked="0" defaultSize="0" autoFill="0" autoLine="0" autoPict="0">
                <anchor moveWithCells="1">
                  <from>
                    <xdr:col>2</xdr:col>
                    <xdr:colOff>19050</xdr:colOff>
                    <xdr:row>30</xdr:row>
                    <xdr:rowOff>104775</xdr:rowOff>
                  </from>
                  <to>
                    <xdr:col>2</xdr:col>
                    <xdr:colOff>133350</xdr:colOff>
                    <xdr:row>32</xdr:row>
                    <xdr:rowOff>0</xdr:rowOff>
                  </to>
                </anchor>
              </controlPr>
            </control>
          </mc:Choice>
        </mc:AlternateContent>
        <mc:AlternateContent xmlns:mc="http://schemas.openxmlformats.org/markup-compatibility/2006">
          <mc:Choice Requires="x14">
            <control shapeId="1051" r:id="rId11" name="Spinner 27">
              <controlPr locked="0" defaultSize="0" autoFill="0" autoLine="0" autoPict="0">
                <anchor moveWithCells="1">
                  <from>
                    <xdr:col>2</xdr:col>
                    <xdr:colOff>19050</xdr:colOff>
                    <xdr:row>33</xdr:row>
                    <xdr:rowOff>104775</xdr:rowOff>
                  </from>
                  <to>
                    <xdr:col>2</xdr:col>
                    <xdr:colOff>133350</xdr:colOff>
                    <xdr:row>35</xdr:row>
                    <xdr:rowOff>0</xdr:rowOff>
                  </to>
                </anchor>
              </controlPr>
            </control>
          </mc:Choice>
        </mc:AlternateContent>
        <mc:AlternateContent xmlns:mc="http://schemas.openxmlformats.org/markup-compatibility/2006">
          <mc:Choice Requires="x14">
            <control shapeId="1069" r:id="rId12" name="Drop Down 45">
              <controlPr defaultSize="0" print="0" autoFill="0" autoLine="0" autoPict="0">
                <anchor moveWithCells="1">
                  <from>
                    <xdr:col>4</xdr:col>
                    <xdr:colOff>0</xdr:colOff>
                    <xdr:row>13</xdr:row>
                    <xdr:rowOff>0</xdr:rowOff>
                  </from>
                  <to>
                    <xdr:col>5</xdr:col>
                    <xdr:colOff>1819275</xdr:colOff>
                    <xdr:row>14</xdr:row>
                    <xdr:rowOff>9525</xdr:rowOff>
                  </to>
                </anchor>
              </controlPr>
            </control>
          </mc:Choice>
        </mc:AlternateContent>
        <mc:AlternateContent xmlns:mc="http://schemas.openxmlformats.org/markup-compatibility/2006">
          <mc:Choice Requires="x14">
            <control shapeId="1098" r:id="rId13" name="Drop Down 74">
              <controlPr defaultSize="0" print="0" autoFill="0" autoLine="0" autoPict="0">
                <anchor moveWithCells="1">
                  <from>
                    <xdr:col>4</xdr:col>
                    <xdr:colOff>0</xdr:colOff>
                    <xdr:row>16</xdr:row>
                    <xdr:rowOff>0</xdr:rowOff>
                  </from>
                  <to>
                    <xdr:col>5</xdr:col>
                    <xdr:colOff>1819275</xdr:colOff>
                    <xdr:row>17</xdr:row>
                    <xdr:rowOff>9525</xdr:rowOff>
                  </to>
                </anchor>
              </controlPr>
            </control>
          </mc:Choice>
        </mc:AlternateContent>
        <mc:AlternateContent xmlns:mc="http://schemas.openxmlformats.org/markup-compatibility/2006">
          <mc:Choice Requires="x14">
            <control shapeId="1100" r:id="rId14" name="Drop Down 76">
              <controlPr defaultSize="0" print="0" autoFill="0" autoLine="0" autoPict="0">
                <anchor moveWithCells="1">
                  <from>
                    <xdr:col>4</xdr:col>
                    <xdr:colOff>0</xdr:colOff>
                    <xdr:row>22</xdr:row>
                    <xdr:rowOff>0</xdr:rowOff>
                  </from>
                  <to>
                    <xdr:col>5</xdr:col>
                    <xdr:colOff>1819275</xdr:colOff>
                    <xdr:row>23</xdr:row>
                    <xdr:rowOff>9525</xdr:rowOff>
                  </to>
                </anchor>
              </controlPr>
            </control>
          </mc:Choice>
        </mc:AlternateContent>
        <mc:AlternateContent xmlns:mc="http://schemas.openxmlformats.org/markup-compatibility/2006">
          <mc:Choice Requires="x14">
            <control shapeId="1101" r:id="rId15" name="Drop Down 77">
              <controlPr defaultSize="0" print="0" autoFill="0" autoLine="0" autoPict="0">
                <anchor moveWithCells="1">
                  <from>
                    <xdr:col>4</xdr:col>
                    <xdr:colOff>0</xdr:colOff>
                    <xdr:row>25</xdr:row>
                    <xdr:rowOff>0</xdr:rowOff>
                  </from>
                  <to>
                    <xdr:col>5</xdr:col>
                    <xdr:colOff>1819275</xdr:colOff>
                    <xdr:row>26</xdr:row>
                    <xdr:rowOff>9525</xdr:rowOff>
                  </to>
                </anchor>
              </controlPr>
            </control>
          </mc:Choice>
        </mc:AlternateContent>
        <mc:AlternateContent xmlns:mc="http://schemas.openxmlformats.org/markup-compatibility/2006">
          <mc:Choice Requires="x14">
            <control shapeId="1102" r:id="rId16" name="Drop Down 78">
              <controlPr defaultSize="0" print="0" autoFill="0" autoLine="0" autoPict="0">
                <anchor moveWithCells="1">
                  <from>
                    <xdr:col>4</xdr:col>
                    <xdr:colOff>0</xdr:colOff>
                    <xdr:row>28</xdr:row>
                    <xdr:rowOff>0</xdr:rowOff>
                  </from>
                  <to>
                    <xdr:col>5</xdr:col>
                    <xdr:colOff>1819275</xdr:colOff>
                    <xdr:row>29</xdr:row>
                    <xdr:rowOff>9525</xdr:rowOff>
                  </to>
                </anchor>
              </controlPr>
            </control>
          </mc:Choice>
        </mc:AlternateContent>
        <mc:AlternateContent xmlns:mc="http://schemas.openxmlformats.org/markup-compatibility/2006">
          <mc:Choice Requires="x14">
            <control shapeId="1103" r:id="rId17" name="Drop Down 79">
              <controlPr defaultSize="0" print="0" autoFill="0" autoLine="0" autoPict="0">
                <anchor moveWithCells="1">
                  <from>
                    <xdr:col>4</xdr:col>
                    <xdr:colOff>0</xdr:colOff>
                    <xdr:row>31</xdr:row>
                    <xdr:rowOff>0</xdr:rowOff>
                  </from>
                  <to>
                    <xdr:col>5</xdr:col>
                    <xdr:colOff>1819275</xdr:colOff>
                    <xdr:row>32</xdr:row>
                    <xdr:rowOff>9525</xdr:rowOff>
                  </to>
                </anchor>
              </controlPr>
            </control>
          </mc:Choice>
        </mc:AlternateContent>
        <mc:AlternateContent xmlns:mc="http://schemas.openxmlformats.org/markup-compatibility/2006">
          <mc:Choice Requires="x14">
            <control shapeId="1104" r:id="rId18" name="Drop Down 80">
              <controlPr defaultSize="0" print="0" autoFill="0" autoLine="0" autoPict="0">
                <anchor moveWithCells="1">
                  <from>
                    <xdr:col>4</xdr:col>
                    <xdr:colOff>0</xdr:colOff>
                    <xdr:row>34</xdr:row>
                    <xdr:rowOff>0</xdr:rowOff>
                  </from>
                  <to>
                    <xdr:col>5</xdr:col>
                    <xdr:colOff>1819275</xdr:colOff>
                    <xdr:row>35</xdr:row>
                    <xdr:rowOff>0</xdr:rowOff>
                  </to>
                </anchor>
              </controlPr>
            </control>
          </mc:Choice>
        </mc:AlternateContent>
        <mc:AlternateContent xmlns:mc="http://schemas.openxmlformats.org/markup-compatibility/2006">
          <mc:Choice Requires="x14">
            <control shapeId="1107" r:id="rId19" name="Drop Down 83">
              <controlPr defaultSize="0" print="0" autoFill="0" autoLine="0" autoPict="0">
                <anchor moveWithCells="1">
                  <from>
                    <xdr:col>4</xdr:col>
                    <xdr:colOff>0</xdr:colOff>
                    <xdr:row>19</xdr:row>
                    <xdr:rowOff>0</xdr:rowOff>
                  </from>
                  <to>
                    <xdr:col>5</xdr:col>
                    <xdr:colOff>1819275</xdr:colOff>
                    <xdr:row>20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workbookViewId="0">
      <selection activeCell="F2" sqref="F2"/>
    </sheetView>
  </sheetViews>
  <sheetFormatPr defaultColWidth="10.7109375" defaultRowHeight="12.75"/>
  <cols>
    <col min="1" max="1" width="2.42578125" style="7" customWidth="1"/>
    <col min="2" max="2" width="3.85546875" style="7" customWidth="1"/>
    <col min="3" max="3" width="2.85546875" style="7" customWidth="1"/>
    <col min="4" max="4" width="6" style="7" customWidth="1"/>
    <col min="5" max="5" width="5.85546875" style="59" hidden="1" customWidth="1"/>
    <col min="6" max="6" width="27.42578125" style="8" customWidth="1"/>
    <col min="7" max="7" width="10.85546875" style="47" customWidth="1"/>
    <col min="8" max="8" width="11.85546875" style="47" bestFit="1" customWidth="1"/>
    <col min="9" max="9" width="8.7109375" style="47" customWidth="1"/>
    <col min="10" max="10" width="8.42578125" style="9" customWidth="1"/>
    <col min="11" max="11" width="8.7109375" style="9" bestFit="1" customWidth="1"/>
    <col min="12" max="12" width="12.28515625" style="9" customWidth="1"/>
    <col min="13" max="13" width="2.42578125" style="9" customWidth="1"/>
    <col min="14" max="16384" width="10.7109375" style="6"/>
  </cols>
  <sheetData>
    <row r="1" spans="1:14">
      <c r="A1" s="5"/>
      <c r="B1" s="5"/>
      <c r="C1" s="5"/>
      <c r="D1" s="5"/>
      <c r="E1" s="58"/>
      <c r="F1" s="5"/>
      <c r="G1" s="40"/>
      <c r="H1" s="40"/>
      <c r="I1" s="40"/>
      <c r="J1" s="5"/>
      <c r="K1" s="5"/>
      <c r="L1" s="5"/>
      <c r="M1" s="5"/>
    </row>
    <row r="2" spans="1:14" ht="15.75">
      <c r="A2" s="5"/>
      <c r="D2" s="15" t="s">
        <v>5</v>
      </c>
      <c r="F2" s="262" t="str">
        <f>'1 Zavtrak'!F2</f>
        <v>Кето новичок</v>
      </c>
      <c r="G2" s="41" t="s">
        <v>555</v>
      </c>
      <c r="H2" s="261">
        <v>1600</v>
      </c>
      <c r="I2" s="139" t="s">
        <v>10</v>
      </c>
      <c r="J2" s="137" t="s">
        <v>6</v>
      </c>
      <c r="K2" s="30">
        <f ca="1">NOW()</f>
        <v>41687.162264814811</v>
      </c>
      <c r="L2" s="28"/>
      <c r="M2" s="5"/>
      <c r="N2" s="6" t="s">
        <v>1110</v>
      </c>
    </row>
    <row r="3" spans="1:14" ht="15.75">
      <c r="A3" s="5"/>
      <c r="G3" s="41" t="s">
        <v>3</v>
      </c>
      <c r="H3" s="259">
        <v>3</v>
      </c>
      <c r="I3" s="140" t="s">
        <v>8</v>
      </c>
      <c r="J3" s="137" t="s">
        <v>7</v>
      </c>
      <c r="K3" s="258">
        <v>30</v>
      </c>
      <c r="L3" s="138" t="s">
        <v>11</v>
      </c>
      <c r="M3" s="5"/>
      <c r="N3" s="6" t="s">
        <v>1111</v>
      </c>
    </row>
    <row r="4" spans="1:14" ht="16.5" thickBot="1">
      <c r="A4" s="5"/>
      <c r="G4" s="41" t="s">
        <v>4</v>
      </c>
      <c r="H4" s="259">
        <v>5</v>
      </c>
      <c r="I4" s="140" t="s">
        <v>9</v>
      </c>
      <c r="M4" s="5"/>
      <c r="N4" s="6" t="s">
        <v>1112</v>
      </c>
    </row>
    <row r="5" spans="1:14" ht="13.5" thickBot="1">
      <c r="A5" s="5"/>
      <c r="F5" s="137" t="s">
        <v>1494</v>
      </c>
      <c r="G5" s="200">
        <f>(H3*9)+4</f>
        <v>31</v>
      </c>
      <c r="H5" s="204" t="s">
        <v>1488</v>
      </c>
      <c r="I5" s="200">
        <f>H2/G5</f>
        <v>51.612903225806448</v>
      </c>
      <c r="J5" s="201" t="s">
        <v>1492</v>
      </c>
      <c r="K5" s="202">
        <f>I5/H4</f>
        <v>10.32258064516129</v>
      </c>
      <c r="L5" s="203" t="s">
        <v>1493</v>
      </c>
      <c r="M5" s="5"/>
    </row>
    <row r="6" spans="1:14">
      <c r="A6" s="5"/>
      <c r="F6" s="137" t="s">
        <v>556</v>
      </c>
      <c r="G6" s="45">
        <f>H2/H4</f>
        <v>320</v>
      </c>
      <c r="H6" s="46"/>
      <c r="I6" s="44"/>
      <c r="J6" s="136" t="s">
        <v>13</v>
      </c>
      <c r="K6" s="136" t="s">
        <v>14</v>
      </c>
      <c r="L6" s="136" t="s">
        <v>0</v>
      </c>
      <c r="M6" s="5"/>
      <c r="N6" s="6" t="s">
        <v>1113</v>
      </c>
    </row>
    <row r="7" spans="1:14">
      <c r="A7" s="5"/>
      <c r="G7" s="131"/>
      <c r="H7" s="130"/>
      <c r="I7" s="46" t="s">
        <v>12</v>
      </c>
      <c r="J7" s="135">
        <f>K3/H4</f>
        <v>6</v>
      </c>
      <c r="K7" s="135">
        <f>K5*H3</f>
        <v>30.967741935483872</v>
      </c>
      <c r="L7" s="135">
        <f>K5-J7</f>
        <v>4.32258064516129</v>
      </c>
      <c r="M7" s="5"/>
    </row>
    <row r="8" spans="1:14">
      <c r="A8" s="5"/>
      <c r="B8" s="5"/>
      <c r="C8" s="5"/>
      <c r="D8" s="5"/>
      <c r="E8" s="58"/>
      <c r="F8" s="5"/>
      <c r="G8" s="40"/>
      <c r="H8" s="40"/>
      <c r="I8" s="40"/>
      <c r="J8" s="5"/>
      <c r="K8" s="5"/>
      <c r="L8" s="5"/>
      <c r="M8" s="5"/>
      <c r="N8" s="6" t="s">
        <v>1476</v>
      </c>
    </row>
    <row r="9" spans="1:14">
      <c r="A9" s="5"/>
      <c r="M9" s="12"/>
      <c r="N9" s="6" t="s">
        <v>1477</v>
      </c>
    </row>
    <row r="10" spans="1:14" ht="15.75">
      <c r="A10" s="5"/>
      <c r="D10" s="13" t="s">
        <v>35</v>
      </c>
      <c r="E10" s="60"/>
      <c r="F10" s="4"/>
      <c r="G10" s="48"/>
      <c r="H10" s="49"/>
      <c r="I10" s="50" t="s">
        <v>34</v>
      </c>
      <c r="J10" s="132">
        <f>J7</f>
        <v>6</v>
      </c>
      <c r="K10" s="133">
        <f>K7</f>
        <v>30.967741935483872</v>
      </c>
      <c r="L10" s="134">
        <f>L7</f>
        <v>4.32258064516129</v>
      </c>
      <c r="M10" s="12"/>
    </row>
    <row r="11" spans="1:14" ht="13.5" thickBot="1">
      <c r="A11" s="5"/>
      <c r="F11" s="67"/>
      <c r="I11" s="42"/>
      <c r="J11" s="7"/>
      <c r="K11" s="7"/>
      <c r="L11" s="7"/>
      <c r="M11" s="12"/>
    </row>
    <row r="12" spans="1:14" ht="14.25" thickTop="1" thickBot="1">
      <c r="A12" s="5"/>
      <c r="D12" s="31" t="s">
        <v>38</v>
      </c>
      <c r="E12" s="61"/>
      <c r="F12" s="14" t="s">
        <v>28</v>
      </c>
      <c r="G12" s="51" t="s">
        <v>39</v>
      </c>
      <c r="H12" s="51" t="s">
        <v>40</v>
      </c>
      <c r="I12" s="51" t="s">
        <v>1</v>
      </c>
      <c r="J12" s="10" t="s">
        <v>41</v>
      </c>
      <c r="K12" s="10" t="s">
        <v>30</v>
      </c>
      <c r="L12" s="10" t="s">
        <v>0</v>
      </c>
      <c r="M12" s="12"/>
    </row>
    <row r="13" spans="1:14" ht="14.25" thickTop="1" thickBot="1">
      <c r="A13" s="5"/>
      <c r="D13" s="15" t="s">
        <v>557</v>
      </c>
      <c r="E13" s="62"/>
      <c r="F13" s="39"/>
      <c r="G13" s="52"/>
      <c r="H13" s="52"/>
      <c r="I13" s="52"/>
      <c r="J13" s="1"/>
      <c r="K13" s="1"/>
      <c r="L13" s="1"/>
      <c r="M13" s="12"/>
    </row>
    <row r="14" spans="1:14" ht="14.25" thickTop="1" thickBot="1">
      <c r="A14" s="5"/>
      <c r="B14" s="16">
        <v>1</v>
      </c>
      <c r="C14" s="16"/>
      <c r="D14" s="27">
        <v>0</v>
      </c>
      <c r="E14" s="38">
        <v>1</v>
      </c>
      <c r="F14" s="69">
        <f>INDEX('FOOD VALUES'!$B$1:$B$97,$E14)</f>
        <v>0</v>
      </c>
      <c r="G14" s="68">
        <f>INDEX('FOOD VALUES'!$G$1:$G$265,$E14)</f>
        <v>0</v>
      </c>
      <c r="H14" s="68">
        <f>INDEX('FOOD VALUES'!$H$1:$H$265,$E14)</f>
        <v>0</v>
      </c>
      <c r="I14" s="68">
        <f>INDEX('FOOD VALUES'!$I$1:$I$265,$E14)</f>
        <v>0</v>
      </c>
      <c r="J14" s="2">
        <f>G14*0.01*D14</f>
        <v>0</v>
      </c>
      <c r="K14" s="17">
        <f>H14*0.01*D14</f>
        <v>0</v>
      </c>
      <c r="L14" s="17">
        <f>I14*0.01*D14</f>
        <v>0</v>
      </c>
      <c r="M14" s="12"/>
    </row>
    <row r="15" spans="1:14" ht="12" customHeight="1" thickTop="1">
      <c r="A15" s="5"/>
      <c r="B15" s="18"/>
      <c r="C15" s="18"/>
      <c r="D15" s="67"/>
      <c r="E15" s="63"/>
      <c r="F15" s="69">
        <f>INDEX('FOOD VALUES'!$A$1:$A$195,$E14)</f>
        <v>0</v>
      </c>
      <c r="G15" s="53"/>
      <c r="H15" s="53"/>
      <c r="I15" s="53"/>
      <c r="J15" s="3">
        <f t="shared" ref="J15:L15" si="0">J10-J14</f>
        <v>6</v>
      </c>
      <c r="K15" s="19">
        <f t="shared" si="0"/>
        <v>30.967741935483872</v>
      </c>
      <c r="L15" s="19">
        <f t="shared" si="0"/>
        <v>4.32258064516129</v>
      </c>
      <c r="M15" s="12"/>
    </row>
    <row r="16" spans="1:14" ht="9" customHeight="1" thickBot="1">
      <c r="A16" s="5"/>
      <c r="D16" s="20"/>
      <c r="E16" s="64"/>
      <c r="F16" s="21"/>
      <c r="G16" s="54"/>
      <c r="H16" s="54"/>
      <c r="I16" s="54"/>
      <c r="J16" s="22"/>
      <c r="K16" s="23"/>
      <c r="L16" s="24"/>
      <c r="M16" s="12"/>
    </row>
    <row r="17" spans="1:13" ht="14.25" thickTop="1" thickBot="1">
      <c r="A17" s="5"/>
      <c r="B17" s="16">
        <v>2</v>
      </c>
      <c r="C17" s="16"/>
      <c r="D17" s="27">
        <v>0</v>
      </c>
      <c r="E17" s="37">
        <v>1</v>
      </c>
      <c r="F17" s="69">
        <f>INDEX('FOOD VALUES'!$B$1:$B$97,$E17)</f>
        <v>0</v>
      </c>
      <c r="G17" s="68">
        <f>INDEX('FOOD VALUES'!$G$1:$G$265,$E17)</f>
        <v>0</v>
      </c>
      <c r="H17" s="68">
        <f>INDEX('FOOD VALUES'!$H$1:$H$265,$E17)</f>
        <v>0</v>
      </c>
      <c r="I17" s="68">
        <f>INDEX('FOOD VALUES'!$I$1:$I$265,$E17)</f>
        <v>0</v>
      </c>
      <c r="J17" s="2">
        <f>G17*0.01*D17</f>
        <v>0</v>
      </c>
      <c r="K17" s="17">
        <f>H17*0.01*D17</f>
        <v>0</v>
      </c>
      <c r="L17" s="17">
        <f>I17*0.01*D17</f>
        <v>0</v>
      </c>
      <c r="M17" s="12"/>
    </row>
    <row r="18" spans="1:13" ht="12" customHeight="1" thickTop="1">
      <c r="A18" s="5"/>
      <c r="B18" s="18"/>
      <c r="C18" s="18"/>
      <c r="D18" s="18"/>
      <c r="E18" s="63"/>
      <c r="F18" s="69">
        <f>INDEX('FOOD VALUES'!$A$1:$A$195,$E17)</f>
        <v>0</v>
      </c>
      <c r="G18" s="53"/>
      <c r="H18" s="53"/>
      <c r="I18" s="53"/>
      <c r="J18" s="3">
        <f t="shared" ref="J18:L18" si="1">J10-J14-J17</f>
        <v>6</v>
      </c>
      <c r="K18" s="19">
        <f t="shared" si="1"/>
        <v>30.967741935483872</v>
      </c>
      <c r="L18" s="19">
        <f t="shared" si="1"/>
        <v>4.32258064516129</v>
      </c>
      <c r="M18" s="12"/>
    </row>
    <row r="19" spans="1:13" ht="9" customHeight="1" thickBot="1">
      <c r="A19" s="5"/>
      <c r="D19" s="20"/>
      <c r="E19" s="64"/>
      <c r="F19" s="21"/>
      <c r="G19" s="54"/>
      <c r="H19" s="54"/>
      <c r="I19" s="54"/>
      <c r="J19" s="22"/>
      <c r="K19" s="24"/>
      <c r="L19" s="24"/>
      <c r="M19" s="12"/>
    </row>
    <row r="20" spans="1:13" ht="14.25" thickTop="1" thickBot="1">
      <c r="A20" s="5"/>
      <c r="B20" s="16">
        <v>3</v>
      </c>
      <c r="C20" s="16"/>
      <c r="D20" s="27">
        <v>0</v>
      </c>
      <c r="E20" s="37">
        <v>1</v>
      </c>
      <c r="F20" s="69">
        <f>INDEX('FOOD VALUES'!$B$1:$B$97,$E20)</f>
        <v>0</v>
      </c>
      <c r="G20" s="68">
        <f>INDEX('FOOD VALUES'!$G$1:$G$265,$E20)</f>
        <v>0</v>
      </c>
      <c r="H20" s="68">
        <f>INDEX('FOOD VALUES'!$H$1:$H$265,$E20)</f>
        <v>0</v>
      </c>
      <c r="I20" s="68">
        <f>INDEX('FOOD VALUES'!$I$1:$I$265,$E20)</f>
        <v>0</v>
      </c>
      <c r="J20" s="2">
        <f>G20*0.01*D20</f>
        <v>0</v>
      </c>
      <c r="K20" s="17">
        <f>H20*0.01*D20</f>
        <v>0</v>
      </c>
      <c r="L20" s="17">
        <f>I20*0.01*D20</f>
        <v>0</v>
      </c>
      <c r="M20" s="12"/>
    </row>
    <row r="21" spans="1:13" ht="12" customHeight="1" thickTop="1">
      <c r="A21" s="5"/>
      <c r="B21" s="18"/>
      <c r="C21" s="18"/>
      <c r="D21" s="18"/>
      <c r="E21" s="63"/>
      <c r="F21" s="69">
        <f>INDEX('FOOD VALUES'!$A$1:$A$195,$E20)</f>
        <v>0</v>
      </c>
      <c r="G21" s="53"/>
      <c r="H21" s="53"/>
      <c r="I21" s="53"/>
      <c r="J21" s="3">
        <f t="shared" ref="J21:L21" si="2">J10-J14-J17-J20</f>
        <v>6</v>
      </c>
      <c r="K21" s="19">
        <f t="shared" si="2"/>
        <v>30.967741935483872</v>
      </c>
      <c r="L21" s="19">
        <f t="shared" si="2"/>
        <v>4.32258064516129</v>
      </c>
      <c r="M21" s="12"/>
    </row>
    <row r="22" spans="1:13" ht="9" customHeight="1" thickBot="1">
      <c r="A22" s="5"/>
      <c r="D22" s="20"/>
      <c r="E22" s="64"/>
      <c r="F22" s="21"/>
      <c r="G22" s="54"/>
      <c r="H22" s="54"/>
      <c r="I22" s="54"/>
      <c r="J22" s="22"/>
      <c r="K22" s="24"/>
      <c r="L22" s="24"/>
      <c r="M22" s="12"/>
    </row>
    <row r="23" spans="1:13" ht="14.25" thickTop="1" thickBot="1">
      <c r="A23" s="5"/>
      <c r="B23" s="16">
        <v>4</v>
      </c>
      <c r="C23" s="16"/>
      <c r="D23" s="27">
        <v>0</v>
      </c>
      <c r="E23" s="37">
        <v>1</v>
      </c>
      <c r="F23" s="69">
        <f>INDEX('FOOD VALUES'!$B$1:$B$97,$E23)</f>
        <v>0</v>
      </c>
      <c r="G23" s="68">
        <f>INDEX('FOOD VALUES'!$G$1:$G$265,$E23)</f>
        <v>0</v>
      </c>
      <c r="H23" s="68">
        <f>INDEX('FOOD VALUES'!$H$1:$H$265,$E23)</f>
        <v>0</v>
      </c>
      <c r="I23" s="68">
        <f>INDEX('FOOD VALUES'!$I$1:$I$265,$E23)</f>
        <v>0</v>
      </c>
      <c r="J23" s="2">
        <f>G23*0.01*D23</f>
        <v>0</v>
      </c>
      <c r="K23" s="17">
        <f>H23*0.01*D23</f>
        <v>0</v>
      </c>
      <c r="L23" s="17">
        <f>I23*0.01*D23</f>
        <v>0</v>
      </c>
      <c r="M23" s="12"/>
    </row>
    <row r="24" spans="1:13" ht="12" customHeight="1" thickTop="1">
      <c r="A24" s="5"/>
      <c r="B24" s="18"/>
      <c r="C24" s="18"/>
      <c r="D24" s="18"/>
      <c r="E24" s="63"/>
      <c r="F24" s="69">
        <f>INDEX('FOOD VALUES'!$A$1:$A$195,$E23)</f>
        <v>0</v>
      </c>
      <c r="G24" s="53"/>
      <c r="H24" s="53"/>
      <c r="I24" s="53"/>
      <c r="J24" s="3">
        <f t="shared" ref="J24:L24" si="3">J10-J14-J17-J20-J23</f>
        <v>6</v>
      </c>
      <c r="K24" s="19">
        <f t="shared" si="3"/>
        <v>30.967741935483872</v>
      </c>
      <c r="L24" s="19">
        <f t="shared" si="3"/>
        <v>4.32258064516129</v>
      </c>
      <c r="M24" s="12"/>
    </row>
    <row r="25" spans="1:13" ht="9" customHeight="1" thickBot="1">
      <c r="A25" s="5"/>
      <c r="D25" s="20"/>
      <c r="E25" s="64"/>
      <c r="F25" s="21"/>
      <c r="G25" s="54"/>
      <c r="H25" s="54"/>
      <c r="I25" s="54"/>
      <c r="J25" s="22"/>
      <c r="K25" s="24"/>
      <c r="L25" s="24"/>
      <c r="M25" s="12"/>
    </row>
    <row r="26" spans="1:13" ht="14.25" thickTop="1" thickBot="1">
      <c r="A26" s="5"/>
      <c r="B26" s="16">
        <v>5</v>
      </c>
      <c r="C26" s="16"/>
      <c r="D26" s="27">
        <v>0</v>
      </c>
      <c r="E26" s="37">
        <v>1</v>
      </c>
      <c r="F26" s="69">
        <f>INDEX('FOOD VALUES'!$B$1:$B$97,$E26)</f>
        <v>0</v>
      </c>
      <c r="G26" s="68">
        <f>INDEX('FOOD VALUES'!$G$1:$G$265,$E26)</f>
        <v>0</v>
      </c>
      <c r="H26" s="68">
        <f>INDEX('FOOD VALUES'!$H$1:$H$265,$E26)</f>
        <v>0</v>
      </c>
      <c r="I26" s="68">
        <f>INDEX('FOOD VALUES'!$I$1:$I$265,$E26)</f>
        <v>0</v>
      </c>
      <c r="J26" s="2">
        <f>G26*0.01*D26</f>
        <v>0</v>
      </c>
      <c r="K26" s="17">
        <f>H26*0.01*D26</f>
        <v>0</v>
      </c>
      <c r="L26" s="17">
        <f>I26*0.01*D26</f>
        <v>0</v>
      </c>
      <c r="M26" s="12"/>
    </row>
    <row r="27" spans="1:13" ht="12" customHeight="1" thickTop="1">
      <c r="A27" s="5"/>
      <c r="B27" s="18"/>
      <c r="C27" s="18"/>
      <c r="D27" s="18"/>
      <c r="E27" s="63"/>
      <c r="F27" s="69">
        <f>INDEX('FOOD VALUES'!$A$1:$A$195,$E26)</f>
        <v>0</v>
      </c>
      <c r="G27" s="53"/>
      <c r="H27" s="53"/>
      <c r="I27" s="53"/>
      <c r="J27" s="3">
        <f t="shared" ref="J27:L27" si="4">J10-J14-J17-J20-J23-J26</f>
        <v>6</v>
      </c>
      <c r="K27" s="19">
        <f t="shared" si="4"/>
        <v>30.967741935483872</v>
      </c>
      <c r="L27" s="19">
        <f t="shared" si="4"/>
        <v>4.32258064516129</v>
      </c>
      <c r="M27" s="12"/>
    </row>
    <row r="28" spans="1:13" ht="9" customHeight="1" thickBot="1">
      <c r="A28" s="5"/>
      <c r="D28" s="20"/>
      <c r="E28" s="64"/>
      <c r="F28" s="21"/>
      <c r="G28" s="54"/>
      <c r="H28" s="54"/>
      <c r="I28" s="54"/>
      <c r="J28" s="22"/>
      <c r="K28" s="24"/>
      <c r="L28" s="24"/>
      <c r="M28" s="12"/>
    </row>
    <row r="29" spans="1:13" ht="14.25" thickTop="1" thickBot="1">
      <c r="A29" s="5"/>
      <c r="B29" s="16">
        <v>6</v>
      </c>
      <c r="C29" s="16"/>
      <c r="D29" s="27">
        <v>0</v>
      </c>
      <c r="E29" s="37">
        <v>1</v>
      </c>
      <c r="F29" s="69">
        <f>INDEX('FOOD VALUES'!$B$1:$B$97,$E29)</f>
        <v>0</v>
      </c>
      <c r="G29" s="68">
        <f>INDEX('FOOD VALUES'!$G$1:$G$265,$E29)</f>
        <v>0</v>
      </c>
      <c r="H29" s="68">
        <f>INDEX('FOOD VALUES'!$H$1:$H$265,$E29)</f>
        <v>0</v>
      </c>
      <c r="I29" s="68">
        <f>INDEX('FOOD VALUES'!$I$1:$I$265,$E29)</f>
        <v>0</v>
      </c>
      <c r="J29" s="2">
        <f>G29*0.01*D29</f>
        <v>0</v>
      </c>
      <c r="K29" s="17">
        <f>H29*0.01*D29</f>
        <v>0</v>
      </c>
      <c r="L29" s="17">
        <f>I29*0.01*D29</f>
        <v>0</v>
      </c>
      <c r="M29" s="12"/>
    </row>
    <row r="30" spans="1:13" ht="12" customHeight="1" thickTop="1">
      <c r="A30" s="5"/>
      <c r="B30" s="18"/>
      <c r="C30" s="18"/>
      <c r="D30" s="18"/>
      <c r="E30" s="63"/>
      <c r="F30" s="69">
        <f>INDEX('FOOD VALUES'!$A$1:$A$195,$E29)</f>
        <v>0</v>
      </c>
      <c r="G30" s="53"/>
      <c r="H30" s="53"/>
      <c r="I30" s="53"/>
      <c r="J30" s="3">
        <f t="shared" ref="J30:L30" si="5">J10-J14-J17-J20-J23-J26-J29</f>
        <v>6</v>
      </c>
      <c r="K30" s="3">
        <f t="shared" si="5"/>
        <v>30.967741935483872</v>
      </c>
      <c r="L30" s="19">
        <f t="shared" si="5"/>
        <v>4.32258064516129</v>
      </c>
      <c r="M30" s="12"/>
    </row>
    <row r="31" spans="1:13" ht="9" customHeight="1" thickBot="1">
      <c r="A31" s="5"/>
      <c r="D31" s="20"/>
      <c r="E31" s="64"/>
      <c r="F31" s="21"/>
      <c r="G31" s="54"/>
      <c r="H31" s="54"/>
      <c r="I31" s="54"/>
      <c r="J31" s="22"/>
      <c r="K31" s="24"/>
      <c r="L31" s="24"/>
      <c r="M31" s="12"/>
    </row>
    <row r="32" spans="1:13" ht="14.25" thickTop="1" thickBot="1">
      <c r="A32" s="5"/>
      <c r="B32" s="16">
        <v>7</v>
      </c>
      <c r="C32" s="16"/>
      <c r="D32" s="27">
        <v>0</v>
      </c>
      <c r="E32" s="37">
        <v>1</v>
      </c>
      <c r="F32" s="69">
        <f>INDEX('FOOD VALUES'!$B$1:$B$97,$E32)</f>
        <v>0</v>
      </c>
      <c r="G32" s="68">
        <f>INDEX('FOOD VALUES'!$G$1:$G$265,$E32)</f>
        <v>0</v>
      </c>
      <c r="H32" s="68">
        <f>INDEX('FOOD VALUES'!$H$1:$H$265,$E32)</f>
        <v>0</v>
      </c>
      <c r="I32" s="68">
        <f>INDEX('FOOD VALUES'!$I$1:$I$265,$E32)</f>
        <v>0</v>
      </c>
      <c r="J32" s="2">
        <f>G32*0.01*D32</f>
        <v>0</v>
      </c>
      <c r="K32" s="17">
        <f>H32*0.01*D32</f>
        <v>0</v>
      </c>
      <c r="L32" s="17">
        <f>I32*0.01*D32</f>
        <v>0</v>
      </c>
      <c r="M32" s="12"/>
    </row>
    <row r="33" spans="1:16" ht="12" customHeight="1" thickTop="1">
      <c r="A33" s="5"/>
      <c r="B33" s="18"/>
      <c r="C33" s="18"/>
      <c r="D33" s="18"/>
      <c r="E33" s="63"/>
      <c r="F33" s="69">
        <f>INDEX('FOOD VALUES'!$A$1:$A$195,$E32)</f>
        <v>0</v>
      </c>
      <c r="G33" s="53"/>
      <c r="H33" s="53"/>
      <c r="I33" s="53"/>
      <c r="J33" s="3">
        <f t="shared" ref="J33:L33" si="6">J10-J14-J17-J20-J23-J26-J29-J32</f>
        <v>6</v>
      </c>
      <c r="K33" s="3">
        <f t="shared" si="6"/>
        <v>30.967741935483872</v>
      </c>
      <c r="L33" s="19">
        <f t="shared" si="6"/>
        <v>4.32258064516129</v>
      </c>
      <c r="M33" s="12"/>
    </row>
    <row r="34" spans="1:16" ht="9" customHeight="1" thickBot="1">
      <c r="A34" s="5"/>
      <c r="D34" s="20"/>
      <c r="E34" s="64"/>
      <c r="F34" s="21"/>
      <c r="G34" s="54"/>
      <c r="H34" s="54"/>
      <c r="I34" s="54"/>
      <c r="J34" s="22"/>
      <c r="K34" s="24"/>
      <c r="L34" s="24"/>
      <c r="M34" s="12"/>
    </row>
    <row r="35" spans="1:16" ht="15" customHeight="1" thickTop="1" thickBot="1">
      <c r="A35" s="5"/>
      <c r="B35" s="16">
        <v>8</v>
      </c>
      <c r="C35" s="16"/>
      <c r="D35" s="27">
        <v>0</v>
      </c>
      <c r="E35" s="37">
        <v>1</v>
      </c>
      <c r="F35" s="69">
        <f>INDEX('FOOD VALUES'!$B$1:$B$97,$E35)</f>
        <v>0</v>
      </c>
      <c r="G35" s="68">
        <f>INDEX('FOOD VALUES'!$G$1:$G$265,$E35)</f>
        <v>0</v>
      </c>
      <c r="H35" s="68">
        <f>INDEX('FOOD VALUES'!$H$1:$H$265,$E35)</f>
        <v>0</v>
      </c>
      <c r="I35" s="68">
        <f>INDEX('FOOD VALUES'!$I$1:$I$265,$E35)</f>
        <v>0</v>
      </c>
      <c r="J35" s="2">
        <f>G35*0.01*D35</f>
        <v>0</v>
      </c>
      <c r="K35" s="17">
        <f>H35*0.01*D35</f>
        <v>0</v>
      </c>
      <c r="L35" s="17">
        <f>I35*0.01*D35</f>
        <v>0</v>
      </c>
      <c r="M35" s="12"/>
    </row>
    <row r="36" spans="1:16" ht="12" customHeight="1" thickTop="1">
      <c r="A36" s="5"/>
      <c r="B36" s="18"/>
      <c r="C36" s="18"/>
      <c r="D36" s="18"/>
      <c r="E36" s="63"/>
      <c r="F36" s="69">
        <f>INDEX('FOOD VALUES'!$A$1:$A$195,$E35)</f>
        <v>0</v>
      </c>
      <c r="G36" s="53"/>
      <c r="H36" s="53"/>
      <c r="I36" s="53"/>
      <c r="J36" s="3">
        <f t="shared" ref="J36:L36" si="7">J10-J14-J17-J20-J23-J26-J29-J32-J35</f>
        <v>6</v>
      </c>
      <c r="K36" s="3">
        <f t="shared" si="7"/>
        <v>30.967741935483872</v>
      </c>
      <c r="L36" s="19">
        <f t="shared" si="7"/>
        <v>4.32258064516129</v>
      </c>
      <c r="M36" s="12"/>
    </row>
    <row r="37" spans="1:16" ht="15.75" customHeight="1">
      <c r="A37" s="5"/>
      <c r="F37" s="7"/>
      <c r="G37" s="50" t="s">
        <v>36</v>
      </c>
      <c r="H37" s="25" t="e">
        <f>K38/(J38+L38)</f>
        <v>#DIV/0!</v>
      </c>
      <c r="I37" s="43" t="s">
        <v>8</v>
      </c>
      <c r="J37" s="7"/>
      <c r="K37" s="7"/>
      <c r="L37" s="7"/>
      <c r="M37" s="12"/>
    </row>
    <row r="38" spans="1:16" ht="15.75" customHeight="1">
      <c r="A38" s="5"/>
      <c r="D38" s="126"/>
      <c r="E38" s="65"/>
      <c r="F38" s="7"/>
      <c r="G38" s="55" t="s">
        <v>37</v>
      </c>
      <c r="H38" s="25">
        <f>(4*J38)+(9*K38)+(4*L38)</f>
        <v>0</v>
      </c>
      <c r="J38" s="141">
        <f t="shared" ref="J38:L38" si="8">J14+J17+J20+J23+J26+J29+J32+J35</f>
        <v>0</v>
      </c>
      <c r="K38" s="141">
        <f t="shared" si="8"/>
        <v>0</v>
      </c>
      <c r="L38" s="142">
        <f t="shared" si="8"/>
        <v>0</v>
      </c>
      <c r="M38" s="12"/>
      <c r="N38" s="128"/>
      <c r="O38" s="128"/>
      <c r="P38" s="128"/>
    </row>
    <row r="39" spans="1:16" ht="6" customHeight="1">
      <c r="A39" s="5"/>
      <c r="D39" s="29"/>
      <c r="E39" s="66"/>
      <c r="I39" s="56"/>
      <c r="J39" s="26"/>
      <c r="K39" s="26"/>
      <c r="L39" s="26"/>
      <c r="M39" s="12"/>
    </row>
    <row r="40" spans="1:16" ht="12.95" customHeight="1">
      <c r="A40" s="5"/>
      <c r="B40" s="67"/>
      <c r="C40" s="67"/>
      <c r="D40" s="205" t="s">
        <v>1500</v>
      </c>
      <c r="E40" s="206"/>
      <c r="F40" s="206"/>
      <c r="G40" s="206"/>
      <c r="H40" s="206"/>
      <c r="I40" s="206"/>
      <c r="J40" s="206"/>
      <c r="K40" s="206"/>
      <c r="L40" s="207"/>
      <c r="M40" s="12"/>
      <c r="N40" s="129"/>
      <c r="O40" s="129"/>
      <c r="P40" s="129"/>
    </row>
    <row r="41" spans="1:16" ht="12.95" customHeight="1">
      <c r="A41" s="5"/>
      <c r="B41" s="67"/>
      <c r="C41" s="67"/>
      <c r="D41" s="208"/>
      <c r="E41" s="209"/>
      <c r="F41" s="209"/>
      <c r="G41" s="209"/>
      <c r="H41" s="209"/>
      <c r="I41" s="209"/>
      <c r="J41" s="209"/>
      <c r="K41" s="209"/>
      <c r="L41" s="210"/>
      <c r="M41" s="12"/>
    </row>
    <row r="42" spans="1:16" ht="12.95" customHeight="1">
      <c r="A42" s="5"/>
      <c r="B42" s="67"/>
      <c r="C42" s="67"/>
      <c r="D42" s="208"/>
      <c r="E42" s="209"/>
      <c r="F42" s="209"/>
      <c r="G42" s="209"/>
      <c r="H42" s="209"/>
      <c r="I42" s="209"/>
      <c r="J42" s="209"/>
      <c r="K42" s="209"/>
      <c r="L42" s="210"/>
      <c r="M42" s="12"/>
    </row>
    <row r="43" spans="1:16" ht="12.95" customHeight="1">
      <c r="A43" s="5"/>
      <c r="B43" s="67"/>
      <c r="C43" s="67"/>
      <c r="D43" s="208"/>
      <c r="E43" s="209"/>
      <c r="F43" s="209"/>
      <c r="G43" s="209"/>
      <c r="H43" s="209"/>
      <c r="I43" s="209"/>
      <c r="J43" s="209"/>
      <c r="K43" s="209"/>
      <c r="L43" s="210"/>
      <c r="M43" s="12"/>
    </row>
    <row r="44" spans="1:16" ht="12.95" customHeight="1">
      <c r="A44" s="5"/>
      <c r="B44" s="67"/>
      <c r="C44" s="67"/>
      <c r="D44" s="208"/>
      <c r="E44" s="209"/>
      <c r="F44" s="209"/>
      <c r="G44" s="209"/>
      <c r="H44" s="209"/>
      <c r="I44" s="209"/>
      <c r="J44" s="209"/>
      <c r="K44" s="209"/>
      <c r="L44" s="210"/>
      <c r="M44" s="12"/>
    </row>
    <row r="45" spans="1:16" ht="12.95" customHeight="1">
      <c r="A45" s="5"/>
      <c r="B45" s="67"/>
      <c r="C45" s="67"/>
      <c r="D45" s="208"/>
      <c r="E45" s="209"/>
      <c r="F45" s="209"/>
      <c r="G45" s="209"/>
      <c r="H45" s="209"/>
      <c r="I45" s="209"/>
      <c r="J45" s="209"/>
      <c r="K45" s="209"/>
      <c r="L45" s="210"/>
      <c r="M45" s="12"/>
    </row>
    <row r="46" spans="1:16" ht="12.95" customHeight="1">
      <c r="A46" s="5"/>
      <c r="B46" s="67"/>
      <c r="C46" s="67"/>
      <c r="D46" s="208"/>
      <c r="E46" s="209"/>
      <c r="F46" s="209"/>
      <c r="G46" s="209"/>
      <c r="H46" s="209"/>
      <c r="I46" s="209"/>
      <c r="J46" s="209"/>
      <c r="K46" s="209"/>
      <c r="L46" s="210"/>
      <c r="M46" s="12"/>
    </row>
    <row r="47" spans="1:16" ht="12.95" customHeight="1">
      <c r="A47" s="5"/>
      <c r="B47" s="67"/>
      <c r="C47" s="67"/>
      <c r="D47" s="208"/>
      <c r="E47" s="209"/>
      <c r="F47" s="209"/>
      <c r="G47" s="209"/>
      <c r="H47" s="209"/>
      <c r="I47" s="209"/>
      <c r="J47" s="209"/>
      <c r="K47" s="209"/>
      <c r="L47" s="210"/>
      <c r="M47" s="12"/>
    </row>
    <row r="48" spans="1:16" ht="12.95" customHeight="1">
      <c r="A48" s="5"/>
      <c r="B48" s="67"/>
      <c r="C48" s="67"/>
      <c r="D48" s="208"/>
      <c r="E48" s="209"/>
      <c r="F48" s="209"/>
      <c r="G48" s="209"/>
      <c r="H48" s="209"/>
      <c r="I48" s="209"/>
      <c r="J48" s="209"/>
      <c r="K48" s="209"/>
      <c r="L48" s="210"/>
      <c r="M48" s="12"/>
    </row>
    <row r="49" spans="1:13" ht="12.95" customHeight="1">
      <c r="A49" s="5"/>
      <c r="B49" s="67"/>
      <c r="C49" s="67"/>
      <c r="D49" s="208"/>
      <c r="E49" s="209"/>
      <c r="F49" s="209"/>
      <c r="G49" s="209"/>
      <c r="H49" s="209"/>
      <c r="I49" s="209"/>
      <c r="J49" s="209"/>
      <c r="K49" s="209"/>
      <c r="L49" s="210"/>
      <c r="M49" s="12"/>
    </row>
    <row r="50" spans="1:13" ht="12.95" customHeight="1">
      <c r="A50" s="5"/>
      <c r="B50" s="67"/>
      <c r="C50" s="67"/>
      <c r="D50" s="208"/>
      <c r="E50" s="209"/>
      <c r="F50" s="209"/>
      <c r="G50" s="209"/>
      <c r="H50" s="209"/>
      <c r="I50" s="209"/>
      <c r="J50" s="209"/>
      <c r="K50" s="209"/>
      <c r="L50" s="210"/>
      <c r="M50" s="12"/>
    </row>
    <row r="51" spans="1:13" ht="12.95" customHeight="1">
      <c r="A51" s="5"/>
      <c r="B51" s="67"/>
      <c r="C51" s="67"/>
      <c r="D51" s="211"/>
      <c r="E51" s="212"/>
      <c r="F51" s="212"/>
      <c r="G51" s="212"/>
      <c r="H51" s="212"/>
      <c r="I51" s="212"/>
      <c r="J51" s="212"/>
      <c r="K51" s="212"/>
      <c r="L51" s="213"/>
      <c r="M51" s="12"/>
    </row>
    <row r="52" spans="1:13" ht="15" customHeight="1">
      <c r="A52" s="5"/>
      <c r="B52" s="5"/>
      <c r="C52" s="5"/>
      <c r="D52" s="5"/>
      <c r="E52" s="58"/>
      <c r="F52" s="11"/>
      <c r="G52" s="57"/>
      <c r="H52" s="57"/>
      <c r="I52" s="57"/>
      <c r="J52" s="12"/>
      <c r="K52" s="12"/>
      <c r="L52" s="12"/>
      <c r="M52" s="12"/>
    </row>
  </sheetData>
  <mergeCells count="1">
    <mergeCell ref="D40:L51"/>
  </mergeCells>
  <pageMargins left="0.72" right="0.4" top="0.88" bottom="0.71" header="0.5" footer="0.5"/>
  <pageSetup scale="99" orientation="portrait" horizontalDpi="75" verticalDpi="75" r:id="rId1"/>
  <headerFooter alignWithMargins="0">
    <oddHeader>&amp;C&amp;"Times New Roman"&amp;12&amp;BKETO MEAL WORK SHEET</oddHeader>
    <oddFooter xml:space="preserve">&amp;C&amp;F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Spinner 1">
              <controlPr defaultSize="0" autoFill="0" autoLine="0" autoPict="0">
                <anchor moveWithCells="1">
                  <from>
                    <xdr:col>2</xdr:col>
                    <xdr:colOff>19050</xdr:colOff>
                    <xdr:row>12</xdr:row>
                    <xdr:rowOff>171450</xdr:rowOff>
                  </from>
                  <to>
                    <xdr:col>2</xdr:col>
                    <xdr:colOff>133350</xdr:colOff>
                    <xdr:row>14</xdr:row>
                    <xdr:rowOff>0</xdr:rowOff>
                  </to>
                </anchor>
              </controlPr>
            </control>
          </mc:Choice>
        </mc:AlternateContent>
        <mc:AlternateContent xmlns:mc="http://schemas.openxmlformats.org/markup-compatibility/2006">
          <mc:Choice Requires="x14">
            <control shapeId="34818" r:id="rId5" name="Spinner 2">
              <controlPr defaultSize="0" autoFill="0" autoLine="0" autoPict="0">
                <anchor moveWithCells="1">
                  <from>
                    <xdr:col>2</xdr:col>
                    <xdr:colOff>19050</xdr:colOff>
                    <xdr:row>15</xdr:row>
                    <xdr:rowOff>104775</xdr:rowOff>
                  </from>
                  <to>
                    <xdr:col>2</xdr:col>
                    <xdr:colOff>133350</xdr:colOff>
                    <xdr:row>17</xdr:row>
                    <xdr:rowOff>0</xdr:rowOff>
                  </to>
                </anchor>
              </controlPr>
            </control>
          </mc:Choice>
        </mc:AlternateContent>
        <mc:AlternateContent xmlns:mc="http://schemas.openxmlformats.org/markup-compatibility/2006">
          <mc:Choice Requires="x14">
            <control shapeId="34819" r:id="rId6" name="Spinner 3">
              <controlPr defaultSize="0" autoFill="0" autoLine="0" autoPict="0">
                <anchor moveWithCells="1">
                  <from>
                    <xdr:col>2</xdr:col>
                    <xdr:colOff>19050</xdr:colOff>
                    <xdr:row>18</xdr:row>
                    <xdr:rowOff>104775</xdr:rowOff>
                  </from>
                  <to>
                    <xdr:col>2</xdr:col>
                    <xdr:colOff>133350</xdr:colOff>
                    <xdr:row>20</xdr:row>
                    <xdr:rowOff>0</xdr:rowOff>
                  </to>
                </anchor>
              </controlPr>
            </control>
          </mc:Choice>
        </mc:AlternateContent>
        <mc:AlternateContent xmlns:mc="http://schemas.openxmlformats.org/markup-compatibility/2006">
          <mc:Choice Requires="x14">
            <control shapeId="34820" r:id="rId7" name="Spinner 4">
              <controlPr defaultSize="0" autoFill="0" autoLine="0" autoPict="0">
                <anchor moveWithCells="1">
                  <from>
                    <xdr:col>2</xdr:col>
                    <xdr:colOff>19050</xdr:colOff>
                    <xdr:row>21</xdr:row>
                    <xdr:rowOff>104775</xdr:rowOff>
                  </from>
                  <to>
                    <xdr:col>2</xdr:col>
                    <xdr:colOff>133350</xdr:colOff>
                    <xdr:row>23</xdr:row>
                    <xdr:rowOff>0</xdr:rowOff>
                  </to>
                </anchor>
              </controlPr>
            </control>
          </mc:Choice>
        </mc:AlternateContent>
        <mc:AlternateContent xmlns:mc="http://schemas.openxmlformats.org/markup-compatibility/2006">
          <mc:Choice Requires="x14">
            <control shapeId="34821" r:id="rId8" name="Spinner 5">
              <controlPr defaultSize="0" autoFill="0" autoLine="0" autoPict="0">
                <anchor moveWithCells="1">
                  <from>
                    <xdr:col>2</xdr:col>
                    <xdr:colOff>19050</xdr:colOff>
                    <xdr:row>24</xdr:row>
                    <xdr:rowOff>104775</xdr:rowOff>
                  </from>
                  <to>
                    <xdr:col>2</xdr:col>
                    <xdr:colOff>133350</xdr:colOff>
                    <xdr:row>26</xdr:row>
                    <xdr:rowOff>0</xdr:rowOff>
                  </to>
                </anchor>
              </controlPr>
            </control>
          </mc:Choice>
        </mc:AlternateContent>
        <mc:AlternateContent xmlns:mc="http://schemas.openxmlformats.org/markup-compatibility/2006">
          <mc:Choice Requires="x14">
            <control shapeId="34822" r:id="rId9" name="Spinner 6">
              <controlPr defaultSize="0" autoFill="0" autoLine="0" autoPict="0">
                <anchor moveWithCells="1">
                  <from>
                    <xdr:col>2</xdr:col>
                    <xdr:colOff>19050</xdr:colOff>
                    <xdr:row>27</xdr:row>
                    <xdr:rowOff>104775</xdr:rowOff>
                  </from>
                  <to>
                    <xdr:col>2</xdr:col>
                    <xdr:colOff>133350</xdr:colOff>
                    <xdr:row>29</xdr:row>
                    <xdr:rowOff>0</xdr:rowOff>
                  </to>
                </anchor>
              </controlPr>
            </control>
          </mc:Choice>
        </mc:AlternateContent>
        <mc:AlternateContent xmlns:mc="http://schemas.openxmlformats.org/markup-compatibility/2006">
          <mc:Choice Requires="x14">
            <control shapeId="34823" r:id="rId10" name="Spinner 7">
              <controlPr locked="0" defaultSize="0" autoFill="0" autoLine="0" autoPict="0">
                <anchor moveWithCells="1">
                  <from>
                    <xdr:col>2</xdr:col>
                    <xdr:colOff>19050</xdr:colOff>
                    <xdr:row>30</xdr:row>
                    <xdr:rowOff>104775</xdr:rowOff>
                  </from>
                  <to>
                    <xdr:col>2</xdr:col>
                    <xdr:colOff>133350</xdr:colOff>
                    <xdr:row>32</xdr:row>
                    <xdr:rowOff>0</xdr:rowOff>
                  </to>
                </anchor>
              </controlPr>
            </control>
          </mc:Choice>
        </mc:AlternateContent>
        <mc:AlternateContent xmlns:mc="http://schemas.openxmlformats.org/markup-compatibility/2006">
          <mc:Choice Requires="x14">
            <control shapeId="34824" r:id="rId11" name="Spinner 8">
              <controlPr locked="0" defaultSize="0" autoFill="0" autoLine="0" autoPict="0">
                <anchor moveWithCells="1">
                  <from>
                    <xdr:col>2</xdr:col>
                    <xdr:colOff>19050</xdr:colOff>
                    <xdr:row>33</xdr:row>
                    <xdr:rowOff>104775</xdr:rowOff>
                  </from>
                  <to>
                    <xdr:col>2</xdr:col>
                    <xdr:colOff>133350</xdr:colOff>
                    <xdr:row>35</xdr:row>
                    <xdr:rowOff>0</xdr:rowOff>
                  </to>
                </anchor>
              </controlPr>
            </control>
          </mc:Choice>
        </mc:AlternateContent>
        <mc:AlternateContent xmlns:mc="http://schemas.openxmlformats.org/markup-compatibility/2006">
          <mc:Choice Requires="x14">
            <control shapeId="34825" r:id="rId12" name="Drop Down 9">
              <controlPr defaultSize="0" print="0" autoFill="0" autoLine="0" autoPict="0">
                <anchor moveWithCells="1">
                  <from>
                    <xdr:col>4</xdr:col>
                    <xdr:colOff>0</xdr:colOff>
                    <xdr:row>13</xdr:row>
                    <xdr:rowOff>0</xdr:rowOff>
                  </from>
                  <to>
                    <xdr:col>5</xdr:col>
                    <xdr:colOff>1819275</xdr:colOff>
                    <xdr:row>14</xdr:row>
                    <xdr:rowOff>9525</xdr:rowOff>
                  </to>
                </anchor>
              </controlPr>
            </control>
          </mc:Choice>
        </mc:AlternateContent>
        <mc:AlternateContent xmlns:mc="http://schemas.openxmlformats.org/markup-compatibility/2006">
          <mc:Choice Requires="x14">
            <control shapeId="34826" r:id="rId13" name="Drop Down 10">
              <controlPr defaultSize="0" print="0" autoFill="0" autoLine="0" autoPict="0">
                <anchor moveWithCells="1">
                  <from>
                    <xdr:col>4</xdr:col>
                    <xdr:colOff>0</xdr:colOff>
                    <xdr:row>16</xdr:row>
                    <xdr:rowOff>0</xdr:rowOff>
                  </from>
                  <to>
                    <xdr:col>5</xdr:col>
                    <xdr:colOff>1819275</xdr:colOff>
                    <xdr:row>17</xdr:row>
                    <xdr:rowOff>9525</xdr:rowOff>
                  </to>
                </anchor>
              </controlPr>
            </control>
          </mc:Choice>
        </mc:AlternateContent>
        <mc:AlternateContent xmlns:mc="http://schemas.openxmlformats.org/markup-compatibility/2006">
          <mc:Choice Requires="x14">
            <control shapeId="34827" r:id="rId14" name="Drop Down 11">
              <controlPr defaultSize="0" print="0" autoFill="0" autoLine="0" autoPict="0">
                <anchor moveWithCells="1">
                  <from>
                    <xdr:col>4</xdr:col>
                    <xdr:colOff>0</xdr:colOff>
                    <xdr:row>22</xdr:row>
                    <xdr:rowOff>0</xdr:rowOff>
                  </from>
                  <to>
                    <xdr:col>5</xdr:col>
                    <xdr:colOff>1819275</xdr:colOff>
                    <xdr:row>23</xdr:row>
                    <xdr:rowOff>9525</xdr:rowOff>
                  </to>
                </anchor>
              </controlPr>
            </control>
          </mc:Choice>
        </mc:AlternateContent>
        <mc:AlternateContent xmlns:mc="http://schemas.openxmlformats.org/markup-compatibility/2006">
          <mc:Choice Requires="x14">
            <control shapeId="34828" r:id="rId15" name="Drop Down 12">
              <controlPr defaultSize="0" print="0" autoFill="0" autoLine="0" autoPict="0">
                <anchor moveWithCells="1">
                  <from>
                    <xdr:col>4</xdr:col>
                    <xdr:colOff>0</xdr:colOff>
                    <xdr:row>25</xdr:row>
                    <xdr:rowOff>0</xdr:rowOff>
                  </from>
                  <to>
                    <xdr:col>5</xdr:col>
                    <xdr:colOff>1819275</xdr:colOff>
                    <xdr:row>26</xdr:row>
                    <xdr:rowOff>9525</xdr:rowOff>
                  </to>
                </anchor>
              </controlPr>
            </control>
          </mc:Choice>
        </mc:AlternateContent>
        <mc:AlternateContent xmlns:mc="http://schemas.openxmlformats.org/markup-compatibility/2006">
          <mc:Choice Requires="x14">
            <control shapeId="34829" r:id="rId16" name="Drop Down 13">
              <controlPr defaultSize="0" print="0" autoFill="0" autoLine="0" autoPict="0">
                <anchor moveWithCells="1">
                  <from>
                    <xdr:col>4</xdr:col>
                    <xdr:colOff>0</xdr:colOff>
                    <xdr:row>28</xdr:row>
                    <xdr:rowOff>0</xdr:rowOff>
                  </from>
                  <to>
                    <xdr:col>5</xdr:col>
                    <xdr:colOff>1819275</xdr:colOff>
                    <xdr:row>29</xdr:row>
                    <xdr:rowOff>9525</xdr:rowOff>
                  </to>
                </anchor>
              </controlPr>
            </control>
          </mc:Choice>
        </mc:AlternateContent>
        <mc:AlternateContent xmlns:mc="http://schemas.openxmlformats.org/markup-compatibility/2006">
          <mc:Choice Requires="x14">
            <control shapeId="34830" r:id="rId17" name="Drop Down 14">
              <controlPr defaultSize="0" print="0" autoFill="0" autoLine="0" autoPict="0">
                <anchor moveWithCells="1">
                  <from>
                    <xdr:col>4</xdr:col>
                    <xdr:colOff>0</xdr:colOff>
                    <xdr:row>31</xdr:row>
                    <xdr:rowOff>0</xdr:rowOff>
                  </from>
                  <to>
                    <xdr:col>5</xdr:col>
                    <xdr:colOff>1819275</xdr:colOff>
                    <xdr:row>32</xdr:row>
                    <xdr:rowOff>9525</xdr:rowOff>
                  </to>
                </anchor>
              </controlPr>
            </control>
          </mc:Choice>
        </mc:AlternateContent>
        <mc:AlternateContent xmlns:mc="http://schemas.openxmlformats.org/markup-compatibility/2006">
          <mc:Choice Requires="x14">
            <control shapeId="34831" r:id="rId18" name="Drop Down 15">
              <controlPr defaultSize="0" print="0" autoFill="0" autoLine="0" autoPict="0">
                <anchor moveWithCells="1">
                  <from>
                    <xdr:col>4</xdr:col>
                    <xdr:colOff>0</xdr:colOff>
                    <xdr:row>34</xdr:row>
                    <xdr:rowOff>0</xdr:rowOff>
                  </from>
                  <to>
                    <xdr:col>5</xdr:col>
                    <xdr:colOff>1819275</xdr:colOff>
                    <xdr:row>35</xdr:row>
                    <xdr:rowOff>0</xdr:rowOff>
                  </to>
                </anchor>
              </controlPr>
            </control>
          </mc:Choice>
        </mc:AlternateContent>
        <mc:AlternateContent xmlns:mc="http://schemas.openxmlformats.org/markup-compatibility/2006">
          <mc:Choice Requires="x14">
            <control shapeId="34832" r:id="rId19" name="Drop Down 16">
              <controlPr defaultSize="0" print="0" autoFill="0" autoLine="0" autoPict="0">
                <anchor moveWithCells="1">
                  <from>
                    <xdr:col>4</xdr:col>
                    <xdr:colOff>0</xdr:colOff>
                    <xdr:row>19</xdr:row>
                    <xdr:rowOff>0</xdr:rowOff>
                  </from>
                  <to>
                    <xdr:col>5</xdr:col>
                    <xdr:colOff>1819275</xdr:colOff>
                    <xdr:row>20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workbookViewId="0">
      <selection activeCell="F2" sqref="F2"/>
    </sheetView>
  </sheetViews>
  <sheetFormatPr defaultColWidth="10.7109375" defaultRowHeight="12.75"/>
  <cols>
    <col min="1" max="1" width="2.42578125" style="7" customWidth="1"/>
    <col min="2" max="2" width="3.85546875" style="7" customWidth="1"/>
    <col min="3" max="3" width="2.85546875" style="7" customWidth="1"/>
    <col min="4" max="4" width="6" style="7" customWidth="1"/>
    <col min="5" max="5" width="5.85546875" style="59" hidden="1" customWidth="1"/>
    <col min="6" max="6" width="27.42578125" style="8" customWidth="1"/>
    <col min="7" max="7" width="10.85546875" style="47" customWidth="1"/>
    <col min="8" max="8" width="10.140625" style="47" customWidth="1"/>
    <col min="9" max="9" width="8.7109375" style="47" customWidth="1"/>
    <col min="10" max="10" width="8.42578125" style="9" customWidth="1"/>
    <col min="11" max="11" width="7.85546875" style="9" customWidth="1"/>
    <col min="12" max="12" width="12.28515625" style="9" customWidth="1"/>
    <col min="13" max="13" width="2.42578125" style="9" customWidth="1"/>
    <col min="14" max="16384" width="10.7109375" style="6"/>
  </cols>
  <sheetData>
    <row r="1" spans="1:14">
      <c r="A1" s="5"/>
      <c r="B1" s="5"/>
      <c r="C1" s="5"/>
      <c r="D1" s="5"/>
      <c r="E1" s="58"/>
      <c r="F1" s="5"/>
      <c r="G1" s="40"/>
      <c r="H1" s="40"/>
      <c r="I1" s="40"/>
      <c r="J1" s="5"/>
      <c r="K1" s="5"/>
      <c r="L1" s="5"/>
      <c r="M1" s="5"/>
    </row>
    <row r="2" spans="1:14" ht="15.75">
      <c r="A2" s="5"/>
      <c r="D2" s="15" t="s">
        <v>5</v>
      </c>
      <c r="F2" s="262" t="str">
        <f>'1 Zavtrak'!F2</f>
        <v>Кето новичок</v>
      </c>
      <c r="G2" s="41" t="s">
        <v>555</v>
      </c>
      <c r="H2" s="261">
        <v>1600</v>
      </c>
      <c r="I2" s="139" t="s">
        <v>10</v>
      </c>
      <c r="J2" s="137" t="s">
        <v>6</v>
      </c>
      <c r="K2" s="30">
        <f ca="1">NOW()</f>
        <v>41687.162264814811</v>
      </c>
      <c r="L2" s="28"/>
      <c r="M2" s="5"/>
      <c r="N2" s="6" t="s">
        <v>1110</v>
      </c>
    </row>
    <row r="3" spans="1:14" ht="15.75">
      <c r="A3" s="5"/>
      <c r="G3" s="41" t="s">
        <v>3</v>
      </c>
      <c r="H3" s="259">
        <v>3</v>
      </c>
      <c r="I3" s="140" t="s">
        <v>8</v>
      </c>
      <c r="J3" s="137" t="s">
        <v>7</v>
      </c>
      <c r="K3" s="258">
        <v>30</v>
      </c>
      <c r="L3" s="138" t="s">
        <v>11</v>
      </c>
      <c r="M3" s="5"/>
      <c r="N3" s="6" t="s">
        <v>1111</v>
      </c>
    </row>
    <row r="4" spans="1:14" ht="16.5" thickBot="1">
      <c r="A4" s="5"/>
      <c r="G4" s="41" t="s">
        <v>4</v>
      </c>
      <c r="H4" s="259">
        <v>5</v>
      </c>
      <c r="I4" s="140" t="s">
        <v>9</v>
      </c>
      <c r="M4" s="5"/>
      <c r="N4" s="6" t="s">
        <v>1112</v>
      </c>
    </row>
    <row r="5" spans="1:14" ht="13.5" thickBot="1">
      <c r="A5" s="5"/>
      <c r="F5" s="137" t="s">
        <v>1494</v>
      </c>
      <c r="G5" s="200">
        <f>(H3*9)+4</f>
        <v>31</v>
      </c>
      <c r="H5" s="204" t="s">
        <v>1488</v>
      </c>
      <c r="I5" s="200">
        <f>H2/G5</f>
        <v>51.612903225806448</v>
      </c>
      <c r="J5" s="201" t="s">
        <v>1492</v>
      </c>
      <c r="K5" s="202">
        <f>I5/H4</f>
        <v>10.32258064516129</v>
      </c>
      <c r="L5" s="203" t="s">
        <v>1493</v>
      </c>
      <c r="M5" s="5"/>
    </row>
    <row r="6" spans="1:14">
      <c r="A6" s="5"/>
      <c r="F6" s="137" t="s">
        <v>556</v>
      </c>
      <c r="G6" s="45">
        <f>H2/H4</f>
        <v>320</v>
      </c>
      <c r="H6" s="46"/>
      <c r="I6" s="44"/>
      <c r="J6" s="136" t="s">
        <v>13</v>
      </c>
      <c r="K6" s="136" t="s">
        <v>14</v>
      </c>
      <c r="L6" s="136" t="s">
        <v>0</v>
      </c>
      <c r="M6" s="5"/>
      <c r="N6" s="6" t="s">
        <v>1113</v>
      </c>
    </row>
    <row r="7" spans="1:14">
      <c r="A7" s="5"/>
      <c r="G7" s="131"/>
      <c r="H7" s="130"/>
      <c r="I7" s="46" t="s">
        <v>12</v>
      </c>
      <c r="J7" s="135">
        <f>K3/H4</f>
        <v>6</v>
      </c>
      <c r="K7" s="135">
        <f>K5*H3</f>
        <v>30.967741935483872</v>
      </c>
      <c r="L7" s="135">
        <f>K5-J7</f>
        <v>4.32258064516129</v>
      </c>
      <c r="M7" s="5"/>
    </row>
    <row r="8" spans="1:14">
      <c r="A8" s="5"/>
      <c r="B8" s="5"/>
      <c r="C8" s="5"/>
      <c r="D8" s="5"/>
      <c r="E8" s="58"/>
      <c r="F8" s="5"/>
      <c r="G8" s="40"/>
      <c r="H8" s="40"/>
      <c r="I8" s="40"/>
      <c r="J8" s="5"/>
      <c r="K8" s="5"/>
      <c r="L8" s="5"/>
      <c r="M8" s="5"/>
      <c r="N8" s="6" t="s">
        <v>1476</v>
      </c>
    </row>
    <row r="9" spans="1:14">
      <c r="A9" s="5"/>
      <c r="M9" s="12"/>
      <c r="N9" s="6" t="s">
        <v>1477</v>
      </c>
    </row>
    <row r="10" spans="1:14" ht="15.75">
      <c r="A10" s="5"/>
      <c r="D10" s="13" t="s">
        <v>35</v>
      </c>
      <c r="E10" s="60"/>
      <c r="F10" s="4"/>
      <c r="G10" s="48"/>
      <c r="H10" s="49"/>
      <c r="I10" s="50" t="s">
        <v>34</v>
      </c>
      <c r="J10" s="132">
        <f>J7</f>
        <v>6</v>
      </c>
      <c r="K10" s="133">
        <f>K7</f>
        <v>30.967741935483872</v>
      </c>
      <c r="L10" s="134">
        <f>L7</f>
        <v>4.32258064516129</v>
      </c>
      <c r="M10" s="12"/>
    </row>
    <row r="11" spans="1:14" ht="13.5" thickBot="1">
      <c r="A11" s="5"/>
      <c r="F11" s="67"/>
      <c r="I11" s="42"/>
      <c r="J11" s="7"/>
      <c r="K11" s="7"/>
      <c r="L11" s="7"/>
      <c r="M11" s="12"/>
    </row>
    <row r="12" spans="1:14" ht="14.25" thickTop="1" thickBot="1">
      <c r="A12" s="5"/>
      <c r="D12" s="31" t="s">
        <v>38</v>
      </c>
      <c r="E12" s="61"/>
      <c r="F12" s="14" t="s">
        <v>28</v>
      </c>
      <c r="G12" s="51" t="s">
        <v>39</v>
      </c>
      <c r="H12" s="51" t="s">
        <v>40</v>
      </c>
      <c r="I12" s="51" t="s">
        <v>1</v>
      </c>
      <c r="J12" s="10" t="s">
        <v>41</v>
      </c>
      <c r="K12" s="10" t="s">
        <v>30</v>
      </c>
      <c r="L12" s="10" t="s">
        <v>0</v>
      </c>
      <c r="M12" s="12"/>
    </row>
    <row r="13" spans="1:14" ht="14.25" thickTop="1" thickBot="1">
      <c r="A13" s="5"/>
      <c r="D13" s="15" t="s">
        <v>557</v>
      </c>
      <c r="E13" s="62"/>
      <c r="F13" s="39"/>
      <c r="G13" s="52"/>
      <c r="H13" s="52"/>
      <c r="I13" s="52"/>
      <c r="J13" s="1"/>
      <c r="K13" s="1"/>
      <c r="L13" s="1"/>
      <c r="M13" s="12"/>
    </row>
    <row r="14" spans="1:14" ht="14.25" thickTop="1" thickBot="1">
      <c r="A14" s="5"/>
      <c r="B14" s="16">
        <v>1</v>
      </c>
      <c r="C14" s="16"/>
      <c r="D14" s="27">
        <v>0</v>
      </c>
      <c r="E14" s="38">
        <v>1</v>
      </c>
      <c r="F14" s="69">
        <f>INDEX('FOOD VALUES'!$B$1:$B$97,$E14)</f>
        <v>0</v>
      </c>
      <c r="G14" s="68">
        <f>INDEX('FOOD VALUES'!$G$1:$G$265,$E14)</f>
        <v>0</v>
      </c>
      <c r="H14" s="68">
        <f>INDEX('FOOD VALUES'!$H$1:$H$265,$E14)</f>
        <v>0</v>
      </c>
      <c r="I14" s="68">
        <f>INDEX('FOOD VALUES'!$I$1:$I$265,$E14)</f>
        <v>0</v>
      </c>
      <c r="J14" s="2">
        <f>G14*0.01*D14</f>
        <v>0</v>
      </c>
      <c r="K14" s="17">
        <f>H14*0.01*D14</f>
        <v>0</v>
      </c>
      <c r="L14" s="17">
        <f>I14*0.01*D14</f>
        <v>0</v>
      </c>
      <c r="M14" s="12"/>
    </row>
    <row r="15" spans="1:14" ht="12" customHeight="1" thickTop="1">
      <c r="A15" s="5"/>
      <c r="B15" s="18"/>
      <c r="C15" s="18"/>
      <c r="D15" s="67"/>
      <c r="E15" s="63"/>
      <c r="F15" s="69">
        <f>INDEX('FOOD VALUES'!$A$1:$A$195,$E14)</f>
        <v>0</v>
      </c>
      <c r="G15" s="53"/>
      <c r="H15" s="53"/>
      <c r="I15" s="53"/>
      <c r="J15" s="3">
        <f t="shared" ref="J15:L15" si="0">J10-J14</f>
        <v>6</v>
      </c>
      <c r="K15" s="19">
        <f t="shared" si="0"/>
        <v>30.967741935483872</v>
      </c>
      <c r="L15" s="19">
        <f t="shared" si="0"/>
        <v>4.32258064516129</v>
      </c>
      <c r="M15" s="12"/>
    </row>
    <row r="16" spans="1:14" ht="9" customHeight="1" thickBot="1">
      <c r="A16" s="5"/>
      <c r="D16" s="20"/>
      <c r="E16" s="64"/>
      <c r="F16" s="21"/>
      <c r="G16" s="54"/>
      <c r="H16" s="54"/>
      <c r="I16" s="54"/>
      <c r="J16" s="22"/>
      <c r="K16" s="23"/>
      <c r="L16" s="24"/>
      <c r="M16" s="12"/>
    </row>
    <row r="17" spans="1:13" ht="14.25" thickTop="1" thickBot="1">
      <c r="A17" s="5"/>
      <c r="B17" s="16">
        <v>2</v>
      </c>
      <c r="C17" s="16"/>
      <c r="D17" s="27">
        <v>0</v>
      </c>
      <c r="E17" s="37">
        <v>1</v>
      </c>
      <c r="F17" s="69">
        <f>INDEX('FOOD VALUES'!$B$1:$B$97,$E17)</f>
        <v>0</v>
      </c>
      <c r="G17" s="68">
        <f>INDEX('FOOD VALUES'!$G$1:$G$265,$E17)</f>
        <v>0</v>
      </c>
      <c r="H17" s="68">
        <f>INDEX('FOOD VALUES'!$H$1:$H$265,$E17)</f>
        <v>0</v>
      </c>
      <c r="I17" s="68">
        <f>INDEX('FOOD VALUES'!$I$1:$I$265,$E17)</f>
        <v>0</v>
      </c>
      <c r="J17" s="2">
        <f>G17*0.01*D17</f>
        <v>0</v>
      </c>
      <c r="K17" s="17">
        <f>H17*0.01*D17</f>
        <v>0</v>
      </c>
      <c r="L17" s="17">
        <f>I17*0.01*D17</f>
        <v>0</v>
      </c>
      <c r="M17" s="12"/>
    </row>
    <row r="18" spans="1:13" ht="12" customHeight="1" thickTop="1">
      <c r="A18" s="5"/>
      <c r="B18" s="18"/>
      <c r="C18" s="18"/>
      <c r="D18" s="18"/>
      <c r="E18" s="63"/>
      <c r="F18" s="69">
        <f>INDEX('FOOD VALUES'!$A$1:$A$195,$E17)</f>
        <v>0</v>
      </c>
      <c r="G18" s="53"/>
      <c r="H18" s="53"/>
      <c r="I18" s="53"/>
      <c r="J18" s="3">
        <f t="shared" ref="J18:L18" si="1">J10-J14-J17</f>
        <v>6</v>
      </c>
      <c r="K18" s="19">
        <f t="shared" si="1"/>
        <v>30.967741935483872</v>
      </c>
      <c r="L18" s="19">
        <f t="shared" si="1"/>
        <v>4.32258064516129</v>
      </c>
      <c r="M18" s="12"/>
    </row>
    <row r="19" spans="1:13" ht="9" customHeight="1" thickBot="1">
      <c r="A19" s="5"/>
      <c r="D19" s="20"/>
      <c r="E19" s="64"/>
      <c r="F19" s="21"/>
      <c r="G19" s="54"/>
      <c r="H19" s="54"/>
      <c r="I19" s="54"/>
      <c r="J19" s="22"/>
      <c r="K19" s="24"/>
      <c r="L19" s="24"/>
      <c r="M19" s="12"/>
    </row>
    <row r="20" spans="1:13" ht="14.25" thickTop="1" thickBot="1">
      <c r="A20" s="5"/>
      <c r="B20" s="16">
        <v>3</v>
      </c>
      <c r="C20" s="16"/>
      <c r="D20" s="27">
        <v>0</v>
      </c>
      <c r="E20" s="37">
        <v>1</v>
      </c>
      <c r="F20" s="69">
        <f>INDEX('FOOD VALUES'!$B$1:$B$97,$E20)</f>
        <v>0</v>
      </c>
      <c r="G20" s="68">
        <f>INDEX('FOOD VALUES'!$G$1:$G$265,$E20)</f>
        <v>0</v>
      </c>
      <c r="H20" s="68">
        <f>INDEX('FOOD VALUES'!$H$1:$H$265,$E20)</f>
        <v>0</v>
      </c>
      <c r="I20" s="68">
        <f>INDEX('FOOD VALUES'!$I$1:$I$265,$E20)</f>
        <v>0</v>
      </c>
      <c r="J20" s="2">
        <f>G20*0.01*D20</f>
        <v>0</v>
      </c>
      <c r="K20" s="17">
        <f>H20*0.01*D20</f>
        <v>0</v>
      </c>
      <c r="L20" s="17">
        <f>I20*0.01*D20</f>
        <v>0</v>
      </c>
      <c r="M20" s="12"/>
    </row>
    <row r="21" spans="1:13" ht="12" customHeight="1" thickTop="1">
      <c r="A21" s="5"/>
      <c r="B21" s="18"/>
      <c r="C21" s="18"/>
      <c r="D21" s="18"/>
      <c r="E21" s="63"/>
      <c r="F21" s="69">
        <f>INDEX('FOOD VALUES'!$A$1:$A$195,$E20)</f>
        <v>0</v>
      </c>
      <c r="G21" s="53"/>
      <c r="H21" s="53"/>
      <c r="I21" s="53"/>
      <c r="J21" s="3">
        <f t="shared" ref="J21:L21" si="2">J10-J14-J17-J20</f>
        <v>6</v>
      </c>
      <c r="K21" s="19">
        <f t="shared" si="2"/>
        <v>30.967741935483872</v>
      </c>
      <c r="L21" s="19">
        <f t="shared" si="2"/>
        <v>4.32258064516129</v>
      </c>
      <c r="M21" s="12"/>
    </row>
    <row r="22" spans="1:13" ht="9" customHeight="1" thickBot="1">
      <c r="A22" s="5"/>
      <c r="D22" s="20"/>
      <c r="E22" s="64"/>
      <c r="F22" s="21"/>
      <c r="G22" s="54"/>
      <c r="H22" s="54"/>
      <c r="I22" s="54"/>
      <c r="J22" s="22"/>
      <c r="K22" s="24"/>
      <c r="L22" s="24"/>
      <c r="M22" s="12"/>
    </row>
    <row r="23" spans="1:13" ht="14.25" thickTop="1" thickBot="1">
      <c r="A23" s="5"/>
      <c r="B23" s="16">
        <v>4</v>
      </c>
      <c r="C23" s="16"/>
      <c r="D23" s="27">
        <v>0</v>
      </c>
      <c r="E23" s="37">
        <v>1</v>
      </c>
      <c r="F23" s="69">
        <f>INDEX('FOOD VALUES'!$B$1:$B$97,$E23)</f>
        <v>0</v>
      </c>
      <c r="G23" s="68">
        <f>INDEX('FOOD VALUES'!$G$1:$G$265,$E23)</f>
        <v>0</v>
      </c>
      <c r="H23" s="68">
        <f>INDEX('FOOD VALUES'!$H$1:$H$265,$E23)</f>
        <v>0</v>
      </c>
      <c r="I23" s="68">
        <f>INDEX('FOOD VALUES'!$I$1:$I$265,$E23)</f>
        <v>0</v>
      </c>
      <c r="J23" s="2">
        <f>G23*0.01*D23</f>
        <v>0</v>
      </c>
      <c r="K23" s="17">
        <f>H23*0.01*D23</f>
        <v>0</v>
      </c>
      <c r="L23" s="17">
        <f>I23*0.01*D23</f>
        <v>0</v>
      </c>
      <c r="M23" s="12"/>
    </row>
    <row r="24" spans="1:13" ht="12" customHeight="1" thickTop="1">
      <c r="A24" s="5"/>
      <c r="B24" s="18"/>
      <c r="C24" s="18"/>
      <c r="D24" s="18"/>
      <c r="E24" s="63"/>
      <c r="F24" s="69">
        <f>INDEX('FOOD VALUES'!$A$1:$A$195,$E23)</f>
        <v>0</v>
      </c>
      <c r="G24" s="53"/>
      <c r="H24" s="53"/>
      <c r="I24" s="53"/>
      <c r="J24" s="3">
        <f t="shared" ref="J24:L24" si="3">J10-J14-J17-J20-J23</f>
        <v>6</v>
      </c>
      <c r="K24" s="19">
        <f t="shared" si="3"/>
        <v>30.967741935483872</v>
      </c>
      <c r="L24" s="19">
        <f t="shared" si="3"/>
        <v>4.32258064516129</v>
      </c>
      <c r="M24" s="12"/>
    </row>
    <row r="25" spans="1:13" ht="9" customHeight="1" thickBot="1">
      <c r="A25" s="5"/>
      <c r="D25" s="20"/>
      <c r="E25" s="64"/>
      <c r="F25" s="21"/>
      <c r="G25" s="54"/>
      <c r="H25" s="54"/>
      <c r="I25" s="54"/>
      <c r="J25" s="22"/>
      <c r="K25" s="24"/>
      <c r="L25" s="24"/>
      <c r="M25" s="12"/>
    </row>
    <row r="26" spans="1:13" ht="14.25" thickTop="1" thickBot="1">
      <c r="A26" s="5"/>
      <c r="B26" s="16">
        <v>5</v>
      </c>
      <c r="C26" s="16"/>
      <c r="D26" s="27">
        <v>0</v>
      </c>
      <c r="E26" s="37">
        <v>1</v>
      </c>
      <c r="F26" s="69">
        <f>INDEX('FOOD VALUES'!$B$1:$B$97,$E26)</f>
        <v>0</v>
      </c>
      <c r="G26" s="68">
        <f>INDEX('FOOD VALUES'!$G$1:$G$265,$E26)</f>
        <v>0</v>
      </c>
      <c r="H26" s="68">
        <f>INDEX('FOOD VALUES'!$H$1:$H$265,$E26)</f>
        <v>0</v>
      </c>
      <c r="I26" s="68">
        <f>INDEX('FOOD VALUES'!$I$1:$I$265,$E26)</f>
        <v>0</v>
      </c>
      <c r="J26" s="2">
        <f>G26*0.01*D26</f>
        <v>0</v>
      </c>
      <c r="K26" s="17">
        <f>H26*0.01*D26</f>
        <v>0</v>
      </c>
      <c r="L26" s="17">
        <f>I26*0.01*D26</f>
        <v>0</v>
      </c>
      <c r="M26" s="12"/>
    </row>
    <row r="27" spans="1:13" ht="12" customHeight="1" thickTop="1">
      <c r="A27" s="5"/>
      <c r="B27" s="18"/>
      <c r="C27" s="18"/>
      <c r="D27" s="18"/>
      <c r="E27" s="63"/>
      <c r="F27" s="69">
        <f>INDEX('FOOD VALUES'!$A$1:$A$195,$E26)</f>
        <v>0</v>
      </c>
      <c r="G27" s="53"/>
      <c r="H27" s="53"/>
      <c r="I27" s="53"/>
      <c r="J27" s="3">
        <f t="shared" ref="J27:L27" si="4">J10-J14-J17-J20-J23-J26</f>
        <v>6</v>
      </c>
      <c r="K27" s="19">
        <f t="shared" si="4"/>
        <v>30.967741935483872</v>
      </c>
      <c r="L27" s="19">
        <f t="shared" si="4"/>
        <v>4.32258064516129</v>
      </c>
      <c r="M27" s="12"/>
    </row>
    <row r="28" spans="1:13" ht="9" customHeight="1" thickBot="1">
      <c r="A28" s="5"/>
      <c r="D28" s="20"/>
      <c r="E28" s="64"/>
      <c r="F28" s="21"/>
      <c r="G28" s="54"/>
      <c r="H28" s="54"/>
      <c r="I28" s="54"/>
      <c r="J28" s="22"/>
      <c r="K28" s="24"/>
      <c r="L28" s="24"/>
      <c r="M28" s="12"/>
    </row>
    <row r="29" spans="1:13" ht="14.25" thickTop="1" thickBot="1">
      <c r="A29" s="5"/>
      <c r="B29" s="16">
        <v>6</v>
      </c>
      <c r="C29" s="16"/>
      <c r="D29" s="27">
        <v>0</v>
      </c>
      <c r="E29" s="37">
        <v>1</v>
      </c>
      <c r="F29" s="69">
        <f>INDEX('FOOD VALUES'!$B$1:$B$97,$E29)</f>
        <v>0</v>
      </c>
      <c r="G29" s="68">
        <f>INDEX('FOOD VALUES'!$G$1:$G$265,$E29)</f>
        <v>0</v>
      </c>
      <c r="H29" s="68">
        <f>INDEX('FOOD VALUES'!$H$1:$H$265,$E29)</f>
        <v>0</v>
      </c>
      <c r="I29" s="68">
        <f>INDEX('FOOD VALUES'!$I$1:$I$265,$E29)</f>
        <v>0</v>
      </c>
      <c r="J29" s="2">
        <f>G29*0.01*D29</f>
        <v>0</v>
      </c>
      <c r="K29" s="17">
        <f>H29*0.01*D29</f>
        <v>0</v>
      </c>
      <c r="L29" s="17">
        <f>I29*0.01*D29</f>
        <v>0</v>
      </c>
      <c r="M29" s="12"/>
    </row>
    <row r="30" spans="1:13" ht="12" customHeight="1" thickTop="1">
      <c r="A30" s="5"/>
      <c r="B30" s="18"/>
      <c r="C30" s="18"/>
      <c r="D30" s="18"/>
      <c r="E30" s="63"/>
      <c r="F30" s="69">
        <f>INDEX('FOOD VALUES'!$A$1:$A$195,$E29)</f>
        <v>0</v>
      </c>
      <c r="G30" s="53"/>
      <c r="H30" s="53"/>
      <c r="I30" s="53"/>
      <c r="J30" s="3">
        <f t="shared" ref="J30:L30" si="5">J10-J14-J17-J20-J23-J26-J29</f>
        <v>6</v>
      </c>
      <c r="K30" s="3">
        <f t="shared" si="5"/>
        <v>30.967741935483872</v>
      </c>
      <c r="L30" s="19">
        <f t="shared" si="5"/>
        <v>4.32258064516129</v>
      </c>
      <c r="M30" s="12"/>
    </row>
    <row r="31" spans="1:13" ht="9" customHeight="1" thickBot="1">
      <c r="A31" s="5"/>
      <c r="D31" s="20"/>
      <c r="E31" s="64"/>
      <c r="F31" s="21"/>
      <c r="G31" s="54"/>
      <c r="H31" s="54"/>
      <c r="I31" s="54"/>
      <c r="J31" s="22"/>
      <c r="K31" s="24"/>
      <c r="L31" s="24"/>
      <c r="M31" s="12"/>
    </row>
    <row r="32" spans="1:13" ht="14.25" thickTop="1" thickBot="1">
      <c r="A32" s="5"/>
      <c r="B32" s="16">
        <v>7</v>
      </c>
      <c r="C32" s="16"/>
      <c r="D32" s="27">
        <v>0</v>
      </c>
      <c r="E32" s="37">
        <v>1</v>
      </c>
      <c r="F32" s="69">
        <f>INDEX('FOOD VALUES'!$B$1:$B$97,$E32)</f>
        <v>0</v>
      </c>
      <c r="G32" s="68">
        <f>INDEX('FOOD VALUES'!$G$1:$G$265,$E32)</f>
        <v>0</v>
      </c>
      <c r="H32" s="68">
        <f>INDEX('FOOD VALUES'!$H$1:$H$265,$E32)</f>
        <v>0</v>
      </c>
      <c r="I32" s="68">
        <f>INDEX('FOOD VALUES'!$I$1:$I$265,$E32)</f>
        <v>0</v>
      </c>
      <c r="J32" s="2">
        <f>G32*0.01*D32</f>
        <v>0</v>
      </c>
      <c r="K32" s="17">
        <f>H32*0.01*D32</f>
        <v>0</v>
      </c>
      <c r="L32" s="17">
        <f>I32*0.01*D32</f>
        <v>0</v>
      </c>
      <c r="M32" s="12"/>
    </row>
    <row r="33" spans="1:16" ht="12" customHeight="1" thickTop="1">
      <c r="A33" s="5"/>
      <c r="B33" s="18"/>
      <c r="C33" s="18"/>
      <c r="D33" s="18"/>
      <c r="E33" s="63"/>
      <c r="F33" s="69">
        <f>INDEX('FOOD VALUES'!$A$1:$A$195,$E32)</f>
        <v>0</v>
      </c>
      <c r="G33" s="53"/>
      <c r="H33" s="53"/>
      <c r="I33" s="53"/>
      <c r="J33" s="3">
        <f t="shared" ref="J33:L33" si="6">J10-J14-J17-J20-J23-J26-J29-J32</f>
        <v>6</v>
      </c>
      <c r="K33" s="3">
        <f t="shared" si="6"/>
        <v>30.967741935483872</v>
      </c>
      <c r="L33" s="19">
        <f t="shared" si="6"/>
        <v>4.32258064516129</v>
      </c>
      <c r="M33" s="12"/>
    </row>
    <row r="34" spans="1:16" ht="9" customHeight="1" thickBot="1">
      <c r="A34" s="5"/>
      <c r="D34" s="20"/>
      <c r="E34" s="64"/>
      <c r="F34" s="21"/>
      <c r="G34" s="54"/>
      <c r="H34" s="54"/>
      <c r="I34" s="54"/>
      <c r="J34" s="22"/>
      <c r="K34" s="24"/>
      <c r="L34" s="24"/>
      <c r="M34" s="12"/>
    </row>
    <row r="35" spans="1:16" ht="15" customHeight="1" thickTop="1" thickBot="1">
      <c r="A35" s="5"/>
      <c r="B35" s="16">
        <v>8</v>
      </c>
      <c r="C35" s="16"/>
      <c r="D35" s="27">
        <v>0</v>
      </c>
      <c r="E35" s="37">
        <v>1</v>
      </c>
      <c r="F35" s="69">
        <f>INDEX('FOOD VALUES'!$B$1:$B$97,$E35)</f>
        <v>0</v>
      </c>
      <c r="G35" s="68">
        <f>INDEX('FOOD VALUES'!$G$1:$G$265,$E35)</f>
        <v>0</v>
      </c>
      <c r="H35" s="68">
        <f>INDEX('FOOD VALUES'!$H$1:$H$265,$E35)</f>
        <v>0</v>
      </c>
      <c r="I35" s="68">
        <f>INDEX('FOOD VALUES'!$I$1:$I$265,$E35)</f>
        <v>0</v>
      </c>
      <c r="J35" s="2">
        <f>G35*0.01*D35</f>
        <v>0</v>
      </c>
      <c r="K35" s="17">
        <f>H35*0.01*D35</f>
        <v>0</v>
      </c>
      <c r="L35" s="17">
        <f>I35*0.01*D35</f>
        <v>0</v>
      </c>
      <c r="M35" s="12"/>
    </row>
    <row r="36" spans="1:16" ht="12" customHeight="1" thickTop="1">
      <c r="A36" s="5"/>
      <c r="B36" s="18"/>
      <c r="C36" s="18"/>
      <c r="D36" s="18"/>
      <c r="E36" s="63"/>
      <c r="F36" s="69">
        <f>INDEX('FOOD VALUES'!$A$1:$A$195,$E35)</f>
        <v>0</v>
      </c>
      <c r="G36" s="53"/>
      <c r="H36" s="53"/>
      <c r="I36" s="53"/>
      <c r="J36" s="3">
        <f t="shared" ref="J36:L36" si="7">J10-J14-J17-J20-J23-J26-J29-J32-J35</f>
        <v>6</v>
      </c>
      <c r="K36" s="3">
        <f t="shared" si="7"/>
        <v>30.967741935483872</v>
      </c>
      <c r="L36" s="19">
        <f t="shared" si="7"/>
        <v>4.32258064516129</v>
      </c>
      <c r="M36" s="12"/>
    </row>
    <row r="37" spans="1:16" ht="15.75" customHeight="1">
      <c r="A37" s="5"/>
      <c r="F37" s="7"/>
      <c r="G37" s="50" t="s">
        <v>36</v>
      </c>
      <c r="H37" s="25" t="e">
        <f>K38/(J38+L38)</f>
        <v>#DIV/0!</v>
      </c>
      <c r="I37" s="43" t="s">
        <v>8</v>
      </c>
      <c r="J37" s="7"/>
      <c r="K37" s="7"/>
      <c r="L37" s="7"/>
      <c r="M37" s="12"/>
    </row>
    <row r="38" spans="1:16" ht="15.75" customHeight="1">
      <c r="A38" s="5"/>
      <c r="D38" s="126"/>
      <c r="E38" s="65"/>
      <c r="F38" s="7"/>
      <c r="G38" s="55" t="s">
        <v>37</v>
      </c>
      <c r="H38" s="25">
        <f>(4*J38)+(9*K38)+(4*L38)</f>
        <v>0</v>
      </c>
      <c r="I38" s="270"/>
      <c r="J38" s="141">
        <f t="shared" ref="J38:L38" si="8">J14+J17+J20+J23+J26+J29+J32+J35</f>
        <v>0</v>
      </c>
      <c r="K38" s="141">
        <f t="shared" si="8"/>
        <v>0</v>
      </c>
      <c r="L38" s="142">
        <f t="shared" si="8"/>
        <v>0</v>
      </c>
      <c r="M38" s="12"/>
      <c r="N38" s="128"/>
      <c r="O38" s="128"/>
      <c r="P38" s="128"/>
    </row>
    <row r="39" spans="1:16" ht="6" customHeight="1">
      <c r="A39" s="5"/>
      <c r="D39" s="29"/>
      <c r="E39" s="66"/>
      <c r="I39" s="56"/>
      <c r="J39" s="26"/>
      <c r="K39" s="26"/>
      <c r="L39" s="26"/>
      <c r="M39" s="12"/>
    </row>
    <row r="40" spans="1:16" ht="12.95" customHeight="1">
      <c r="A40" s="5"/>
      <c r="B40" s="67"/>
      <c r="C40" s="67"/>
      <c r="D40" s="205" t="s">
        <v>1501</v>
      </c>
      <c r="E40" s="206"/>
      <c r="F40" s="206"/>
      <c r="G40" s="206"/>
      <c r="H40" s="206"/>
      <c r="I40" s="206"/>
      <c r="J40" s="206"/>
      <c r="K40" s="206"/>
      <c r="L40" s="207"/>
      <c r="M40" s="12"/>
      <c r="N40" s="129"/>
      <c r="O40" s="129"/>
      <c r="P40" s="129"/>
    </row>
    <row r="41" spans="1:16" ht="12.95" customHeight="1">
      <c r="A41" s="5"/>
      <c r="B41" s="67"/>
      <c r="C41" s="67"/>
      <c r="D41" s="208"/>
      <c r="E41" s="209"/>
      <c r="F41" s="209"/>
      <c r="G41" s="209"/>
      <c r="H41" s="209"/>
      <c r="I41" s="209"/>
      <c r="J41" s="209"/>
      <c r="K41" s="209"/>
      <c r="L41" s="210"/>
      <c r="M41" s="12"/>
    </row>
    <row r="42" spans="1:16" ht="12.95" customHeight="1">
      <c r="A42" s="5"/>
      <c r="B42" s="67"/>
      <c r="C42" s="67"/>
      <c r="D42" s="208"/>
      <c r="E42" s="209"/>
      <c r="F42" s="209"/>
      <c r="G42" s="209"/>
      <c r="H42" s="209"/>
      <c r="I42" s="209"/>
      <c r="J42" s="209"/>
      <c r="K42" s="209"/>
      <c r="L42" s="210"/>
      <c r="M42" s="12"/>
    </row>
    <row r="43" spans="1:16" ht="12.95" customHeight="1">
      <c r="A43" s="5"/>
      <c r="B43" s="67"/>
      <c r="C43" s="67"/>
      <c r="D43" s="208"/>
      <c r="E43" s="209"/>
      <c r="F43" s="209"/>
      <c r="G43" s="209"/>
      <c r="H43" s="209"/>
      <c r="I43" s="209"/>
      <c r="J43" s="209"/>
      <c r="K43" s="209"/>
      <c r="L43" s="210"/>
      <c r="M43" s="12"/>
    </row>
    <row r="44" spans="1:16" ht="12.95" customHeight="1">
      <c r="A44" s="5"/>
      <c r="B44" s="67"/>
      <c r="C44" s="67"/>
      <c r="D44" s="208"/>
      <c r="E44" s="209"/>
      <c r="F44" s="209"/>
      <c r="G44" s="209"/>
      <c r="H44" s="209"/>
      <c r="I44" s="209"/>
      <c r="J44" s="209"/>
      <c r="K44" s="209"/>
      <c r="L44" s="210"/>
      <c r="M44" s="12"/>
    </row>
    <row r="45" spans="1:16" ht="12.95" customHeight="1">
      <c r="A45" s="5"/>
      <c r="B45" s="67"/>
      <c r="C45" s="67"/>
      <c r="D45" s="208"/>
      <c r="E45" s="209"/>
      <c r="F45" s="209"/>
      <c r="G45" s="209"/>
      <c r="H45" s="209"/>
      <c r="I45" s="209"/>
      <c r="J45" s="209"/>
      <c r="K45" s="209"/>
      <c r="L45" s="210"/>
      <c r="M45" s="12"/>
    </row>
    <row r="46" spans="1:16" ht="12.95" customHeight="1">
      <c r="A46" s="5"/>
      <c r="B46" s="67"/>
      <c r="C46" s="67"/>
      <c r="D46" s="208"/>
      <c r="E46" s="209"/>
      <c r="F46" s="209"/>
      <c r="G46" s="209"/>
      <c r="H46" s="209"/>
      <c r="I46" s="209"/>
      <c r="J46" s="209"/>
      <c r="K46" s="209"/>
      <c r="L46" s="210"/>
      <c r="M46" s="12"/>
    </row>
    <row r="47" spans="1:16" ht="12.95" customHeight="1">
      <c r="A47" s="5"/>
      <c r="B47" s="67"/>
      <c r="C47" s="67"/>
      <c r="D47" s="208"/>
      <c r="E47" s="209"/>
      <c r="F47" s="209"/>
      <c r="G47" s="209"/>
      <c r="H47" s="209"/>
      <c r="I47" s="209"/>
      <c r="J47" s="209"/>
      <c r="K47" s="209"/>
      <c r="L47" s="210"/>
      <c r="M47" s="12"/>
    </row>
    <row r="48" spans="1:16" ht="12.95" customHeight="1">
      <c r="A48" s="5"/>
      <c r="B48" s="67"/>
      <c r="C48" s="67"/>
      <c r="D48" s="208"/>
      <c r="E48" s="209"/>
      <c r="F48" s="209"/>
      <c r="G48" s="209"/>
      <c r="H48" s="209"/>
      <c r="I48" s="209"/>
      <c r="J48" s="209"/>
      <c r="K48" s="209"/>
      <c r="L48" s="210"/>
      <c r="M48" s="12"/>
    </row>
    <row r="49" spans="1:13" ht="12.95" customHeight="1">
      <c r="A49" s="5"/>
      <c r="B49" s="67"/>
      <c r="C49" s="67"/>
      <c r="D49" s="208"/>
      <c r="E49" s="209"/>
      <c r="F49" s="209"/>
      <c r="G49" s="209"/>
      <c r="H49" s="209"/>
      <c r="I49" s="209"/>
      <c r="J49" s="209"/>
      <c r="K49" s="209"/>
      <c r="L49" s="210"/>
      <c r="M49" s="12"/>
    </row>
    <row r="50" spans="1:13" ht="12.95" customHeight="1">
      <c r="A50" s="5"/>
      <c r="B50" s="67"/>
      <c r="C50" s="67"/>
      <c r="D50" s="208"/>
      <c r="E50" s="209"/>
      <c r="F50" s="209"/>
      <c r="G50" s="209"/>
      <c r="H50" s="209"/>
      <c r="I50" s="209"/>
      <c r="J50" s="209"/>
      <c r="K50" s="209"/>
      <c r="L50" s="210"/>
      <c r="M50" s="12"/>
    </row>
    <row r="51" spans="1:13" ht="12.95" customHeight="1">
      <c r="A51" s="5"/>
      <c r="B51" s="67"/>
      <c r="C51" s="67"/>
      <c r="D51" s="211"/>
      <c r="E51" s="212"/>
      <c r="F51" s="212"/>
      <c r="G51" s="212"/>
      <c r="H51" s="212"/>
      <c r="I51" s="212"/>
      <c r="J51" s="212"/>
      <c r="K51" s="212"/>
      <c r="L51" s="213"/>
      <c r="M51" s="12"/>
    </row>
    <row r="52" spans="1:13" ht="15" customHeight="1">
      <c r="A52" s="5"/>
      <c r="B52" s="5"/>
      <c r="C52" s="5"/>
      <c r="D52" s="5"/>
      <c r="E52" s="58"/>
      <c r="F52" s="11"/>
      <c r="G52" s="57"/>
      <c r="H52" s="57"/>
      <c r="I52" s="57"/>
      <c r="J52" s="12"/>
      <c r="K52" s="12"/>
      <c r="L52" s="12"/>
      <c r="M52" s="12"/>
    </row>
  </sheetData>
  <mergeCells count="1">
    <mergeCell ref="D40:L51"/>
  </mergeCells>
  <pageMargins left="0.72" right="0.4" top="0.88" bottom="0.71" header="0.5" footer="0.5"/>
  <pageSetup scale="99" orientation="portrait" horizontalDpi="75" verticalDpi="75" r:id="rId1"/>
  <headerFooter alignWithMargins="0">
    <oddHeader>&amp;C&amp;"Times New Roman"&amp;12&amp;BKETO MEAL WORK SHEET</oddHeader>
    <oddFooter xml:space="preserve">&amp;C&amp;F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Spinner 1">
              <controlPr defaultSize="0" autoFill="0" autoLine="0" autoPict="0">
                <anchor moveWithCells="1">
                  <from>
                    <xdr:col>2</xdr:col>
                    <xdr:colOff>19050</xdr:colOff>
                    <xdr:row>12</xdr:row>
                    <xdr:rowOff>171450</xdr:rowOff>
                  </from>
                  <to>
                    <xdr:col>2</xdr:col>
                    <xdr:colOff>133350</xdr:colOff>
                    <xdr:row>14</xdr:row>
                    <xdr:rowOff>0</xdr:rowOff>
                  </to>
                </anchor>
              </controlPr>
            </control>
          </mc:Choice>
        </mc:AlternateContent>
        <mc:AlternateContent xmlns:mc="http://schemas.openxmlformats.org/markup-compatibility/2006">
          <mc:Choice Requires="x14">
            <control shapeId="35842" r:id="rId5" name="Spinner 2">
              <controlPr defaultSize="0" autoFill="0" autoLine="0" autoPict="0">
                <anchor moveWithCells="1">
                  <from>
                    <xdr:col>2</xdr:col>
                    <xdr:colOff>19050</xdr:colOff>
                    <xdr:row>15</xdr:row>
                    <xdr:rowOff>104775</xdr:rowOff>
                  </from>
                  <to>
                    <xdr:col>2</xdr:col>
                    <xdr:colOff>133350</xdr:colOff>
                    <xdr:row>17</xdr:row>
                    <xdr:rowOff>0</xdr:rowOff>
                  </to>
                </anchor>
              </controlPr>
            </control>
          </mc:Choice>
        </mc:AlternateContent>
        <mc:AlternateContent xmlns:mc="http://schemas.openxmlformats.org/markup-compatibility/2006">
          <mc:Choice Requires="x14">
            <control shapeId="35843" r:id="rId6" name="Spinner 3">
              <controlPr defaultSize="0" autoFill="0" autoLine="0" autoPict="0">
                <anchor moveWithCells="1">
                  <from>
                    <xdr:col>2</xdr:col>
                    <xdr:colOff>19050</xdr:colOff>
                    <xdr:row>18</xdr:row>
                    <xdr:rowOff>104775</xdr:rowOff>
                  </from>
                  <to>
                    <xdr:col>2</xdr:col>
                    <xdr:colOff>133350</xdr:colOff>
                    <xdr:row>20</xdr:row>
                    <xdr:rowOff>0</xdr:rowOff>
                  </to>
                </anchor>
              </controlPr>
            </control>
          </mc:Choice>
        </mc:AlternateContent>
        <mc:AlternateContent xmlns:mc="http://schemas.openxmlformats.org/markup-compatibility/2006">
          <mc:Choice Requires="x14">
            <control shapeId="35844" r:id="rId7" name="Spinner 4">
              <controlPr defaultSize="0" autoFill="0" autoLine="0" autoPict="0">
                <anchor moveWithCells="1">
                  <from>
                    <xdr:col>2</xdr:col>
                    <xdr:colOff>19050</xdr:colOff>
                    <xdr:row>21</xdr:row>
                    <xdr:rowOff>104775</xdr:rowOff>
                  </from>
                  <to>
                    <xdr:col>2</xdr:col>
                    <xdr:colOff>133350</xdr:colOff>
                    <xdr:row>23</xdr:row>
                    <xdr:rowOff>0</xdr:rowOff>
                  </to>
                </anchor>
              </controlPr>
            </control>
          </mc:Choice>
        </mc:AlternateContent>
        <mc:AlternateContent xmlns:mc="http://schemas.openxmlformats.org/markup-compatibility/2006">
          <mc:Choice Requires="x14">
            <control shapeId="35845" r:id="rId8" name="Spinner 5">
              <controlPr defaultSize="0" autoFill="0" autoLine="0" autoPict="0">
                <anchor moveWithCells="1">
                  <from>
                    <xdr:col>2</xdr:col>
                    <xdr:colOff>19050</xdr:colOff>
                    <xdr:row>24</xdr:row>
                    <xdr:rowOff>104775</xdr:rowOff>
                  </from>
                  <to>
                    <xdr:col>2</xdr:col>
                    <xdr:colOff>133350</xdr:colOff>
                    <xdr:row>26</xdr:row>
                    <xdr:rowOff>0</xdr:rowOff>
                  </to>
                </anchor>
              </controlPr>
            </control>
          </mc:Choice>
        </mc:AlternateContent>
        <mc:AlternateContent xmlns:mc="http://schemas.openxmlformats.org/markup-compatibility/2006">
          <mc:Choice Requires="x14">
            <control shapeId="35846" r:id="rId9" name="Spinner 6">
              <controlPr defaultSize="0" autoFill="0" autoLine="0" autoPict="0">
                <anchor moveWithCells="1">
                  <from>
                    <xdr:col>2</xdr:col>
                    <xdr:colOff>19050</xdr:colOff>
                    <xdr:row>27</xdr:row>
                    <xdr:rowOff>104775</xdr:rowOff>
                  </from>
                  <to>
                    <xdr:col>2</xdr:col>
                    <xdr:colOff>133350</xdr:colOff>
                    <xdr:row>29</xdr:row>
                    <xdr:rowOff>0</xdr:rowOff>
                  </to>
                </anchor>
              </controlPr>
            </control>
          </mc:Choice>
        </mc:AlternateContent>
        <mc:AlternateContent xmlns:mc="http://schemas.openxmlformats.org/markup-compatibility/2006">
          <mc:Choice Requires="x14">
            <control shapeId="35847" r:id="rId10" name="Spinner 7">
              <controlPr locked="0" defaultSize="0" autoFill="0" autoLine="0" autoPict="0">
                <anchor moveWithCells="1">
                  <from>
                    <xdr:col>2</xdr:col>
                    <xdr:colOff>19050</xdr:colOff>
                    <xdr:row>30</xdr:row>
                    <xdr:rowOff>104775</xdr:rowOff>
                  </from>
                  <to>
                    <xdr:col>2</xdr:col>
                    <xdr:colOff>133350</xdr:colOff>
                    <xdr:row>32</xdr:row>
                    <xdr:rowOff>0</xdr:rowOff>
                  </to>
                </anchor>
              </controlPr>
            </control>
          </mc:Choice>
        </mc:AlternateContent>
        <mc:AlternateContent xmlns:mc="http://schemas.openxmlformats.org/markup-compatibility/2006">
          <mc:Choice Requires="x14">
            <control shapeId="35848" r:id="rId11" name="Spinner 8">
              <controlPr locked="0" defaultSize="0" autoFill="0" autoLine="0" autoPict="0">
                <anchor moveWithCells="1">
                  <from>
                    <xdr:col>2</xdr:col>
                    <xdr:colOff>19050</xdr:colOff>
                    <xdr:row>33</xdr:row>
                    <xdr:rowOff>104775</xdr:rowOff>
                  </from>
                  <to>
                    <xdr:col>2</xdr:col>
                    <xdr:colOff>133350</xdr:colOff>
                    <xdr:row>35</xdr:row>
                    <xdr:rowOff>0</xdr:rowOff>
                  </to>
                </anchor>
              </controlPr>
            </control>
          </mc:Choice>
        </mc:AlternateContent>
        <mc:AlternateContent xmlns:mc="http://schemas.openxmlformats.org/markup-compatibility/2006">
          <mc:Choice Requires="x14">
            <control shapeId="35849" r:id="rId12" name="Drop Down 9">
              <controlPr defaultSize="0" print="0" autoFill="0" autoLine="0" autoPict="0">
                <anchor moveWithCells="1">
                  <from>
                    <xdr:col>4</xdr:col>
                    <xdr:colOff>0</xdr:colOff>
                    <xdr:row>13</xdr:row>
                    <xdr:rowOff>0</xdr:rowOff>
                  </from>
                  <to>
                    <xdr:col>5</xdr:col>
                    <xdr:colOff>1819275</xdr:colOff>
                    <xdr:row>14</xdr:row>
                    <xdr:rowOff>9525</xdr:rowOff>
                  </to>
                </anchor>
              </controlPr>
            </control>
          </mc:Choice>
        </mc:AlternateContent>
        <mc:AlternateContent xmlns:mc="http://schemas.openxmlformats.org/markup-compatibility/2006">
          <mc:Choice Requires="x14">
            <control shapeId="35850" r:id="rId13" name="Drop Down 10">
              <controlPr defaultSize="0" print="0" autoFill="0" autoLine="0" autoPict="0">
                <anchor moveWithCells="1">
                  <from>
                    <xdr:col>4</xdr:col>
                    <xdr:colOff>0</xdr:colOff>
                    <xdr:row>16</xdr:row>
                    <xdr:rowOff>0</xdr:rowOff>
                  </from>
                  <to>
                    <xdr:col>5</xdr:col>
                    <xdr:colOff>1819275</xdr:colOff>
                    <xdr:row>17</xdr:row>
                    <xdr:rowOff>9525</xdr:rowOff>
                  </to>
                </anchor>
              </controlPr>
            </control>
          </mc:Choice>
        </mc:AlternateContent>
        <mc:AlternateContent xmlns:mc="http://schemas.openxmlformats.org/markup-compatibility/2006">
          <mc:Choice Requires="x14">
            <control shapeId="35851" r:id="rId14" name="Drop Down 11">
              <controlPr defaultSize="0" print="0" autoFill="0" autoLine="0" autoPict="0">
                <anchor moveWithCells="1">
                  <from>
                    <xdr:col>4</xdr:col>
                    <xdr:colOff>0</xdr:colOff>
                    <xdr:row>22</xdr:row>
                    <xdr:rowOff>0</xdr:rowOff>
                  </from>
                  <to>
                    <xdr:col>5</xdr:col>
                    <xdr:colOff>1819275</xdr:colOff>
                    <xdr:row>23</xdr:row>
                    <xdr:rowOff>9525</xdr:rowOff>
                  </to>
                </anchor>
              </controlPr>
            </control>
          </mc:Choice>
        </mc:AlternateContent>
        <mc:AlternateContent xmlns:mc="http://schemas.openxmlformats.org/markup-compatibility/2006">
          <mc:Choice Requires="x14">
            <control shapeId="35852" r:id="rId15" name="Drop Down 12">
              <controlPr defaultSize="0" print="0" autoFill="0" autoLine="0" autoPict="0">
                <anchor moveWithCells="1">
                  <from>
                    <xdr:col>4</xdr:col>
                    <xdr:colOff>0</xdr:colOff>
                    <xdr:row>25</xdr:row>
                    <xdr:rowOff>0</xdr:rowOff>
                  </from>
                  <to>
                    <xdr:col>5</xdr:col>
                    <xdr:colOff>1819275</xdr:colOff>
                    <xdr:row>26</xdr:row>
                    <xdr:rowOff>9525</xdr:rowOff>
                  </to>
                </anchor>
              </controlPr>
            </control>
          </mc:Choice>
        </mc:AlternateContent>
        <mc:AlternateContent xmlns:mc="http://schemas.openxmlformats.org/markup-compatibility/2006">
          <mc:Choice Requires="x14">
            <control shapeId="35853" r:id="rId16" name="Drop Down 13">
              <controlPr defaultSize="0" print="0" autoFill="0" autoLine="0" autoPict="0">
                <anchor moveWithCells="1">
                  <from>
                    <xdr:col>4</xdr:col>
                    <xdr:colOff>0</xdr:colOff>
                    <xdr:row>28</xdr:row>
                    <xdr:rowOff>0</xdr:rowOff>
                  </from>
                  <to>
                    <xdr:col>5</xdr:col>
                    <xdr:colOff>1819275</xdr:colOff>
                    <xdr:row>29</xdr:row>
                    <xdr:rowOff>9525</xdr:rowOff>
                  </to>
                </anchor>
              </controlPr>
            </control>
          </mc:Choice>
        </mc:AlternateContent>
        <mc:AlternateContent xmlns:mc="http://schemas.openxmlformats.org/markup-compatibility/2006">
          <mc:Choice Requires="x14">
            <control shapeId="35854" r:id="rId17" name="Drop Down 14">
              <controlPr defaultSize="0" print="0" autoFill="0" autoLine="0" autoPict="0">
                <anchor moveWithCells="1">
                  <from>
                    <xdr:col>4</xdr:col>
                    <xdr:colOff>0</xdr:colOff>
                    <xdr:row>31</xdr:row>
                    <xdr:rowOff>0</xdr:rowOff>
                  </from>
                  <to>
                    <xdr:col>5</xdr:col>
                    <xdr:colOff>1819275</xdr:colOff>
                    <xdr:row>32</xdr:row>
                    <xdr:rowOff>9525</xdr:rowOff>
                  </to>
                </anchor>
              </controlPr>
            </control>
          </mc:Choice>
        </mc:AlternateContent>
        <mc:AlternateContent xmlns:mc="http://schemas.openxmlformats.org/markup-compatibility/2006">
          <mc:Choice Requires="x14">
            <control shapeId="35855" r:id="rId18" name="Drop Down 15">
              <controlPr defaultSize="0" print="0" autoFill="0" autoLine="0" autoPict="0">
                <anchor moveWithCells="1">
                  <from>
                    <xdr:col>4</xdr:col>
                    <xdr:colOff>0</xdr:colOff>
                    <xdr:row>34</xdr:row>
                    <xdr:rowOff>0</xdr:rowOff>
                  </from>
                  <to>
                    <xdr:col>5</xdr:col>
                    <xdr:colOff>1819275</xdr:colOff>
                    <xdr:row>35</xdr:row>
                    <xdr:rowOff>0</xdr:rowOff>
                  </to>
                </anchor>
              </controlPr>
            </control>
          </mc:Choice>
        </mc:AlternateContent>
        <mc:AlternateContent xmlns:mc="http://schemas.openxmlformats.org/markup-compatibility/2006">
          <mc:Choice Requires="x14">
            <control shapeId="35856" r:id="rId19" name="Drop Down 16">
              <controlPr defaultSize="0" print="0" autoFill="0" autoLine="0" autoPict="0">
                <anchor moveWithCells="1">
                  <from>
                    <xdr:col>4</xdr:col>
                    <xdr:colOff>0</xdr:colOff>
                    <xdr:row>19</xdr:row>
                    <xdr:rowOff>0</xdr:rowOff>
                  </from>
                  <to>
                    <xdr:col>5</xdr:col>
                    <xdr:colOff>1819275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workbookViewId="0">
      <selection activeCell="F2" sqref="F2"/>
    </sheetView>
  </sheetViews>
  <sheetFormatPr defaultColWidth="10.7109375" defaultRowHeight="12.75"/>
  <cols>
    <col min="1" max="1" width="2.42578125" style="7" customWidth="1"/>
    <col min="2" max="2" width="3.85546875" style="7" customWidth="1"/>
    <col min="3" max="3" width="2.85546875" style="7" customWidth="1"/>
    <col min="4" max="4" width="6" style="7" customWidth="1"/>
    <col min="5" max="5" width="5.85546875" style="59" hidden="1" customWidth="1"/>
    <col min="6" max="6" width="27.42578125" style="8" customWidth="1"/>
    <col min="7" max="7" width="10.85546875" style="47" customWidth="1"/>
    <col min="8" max="8" width="10.140625" style="47" customWidth="1"/>
    <col min="9" max="9" width="8.7109375" style="47" customWidth="1"/>
    <col min="10" max="10" width="8.42578125" style="9" customWidth="1"/>
    <col min="11" max="11" width="7.85546875" style="9" customWidth="1"/>
    <col min="12" max="12" width="12.28515625" style="9" customWidth="1"/>
    <col min="13" max="13" width="2.42578125" style="9" customWidth="1"/>
    <col min="14" max="16384" width="10.7109375" style="6"/>
  </cols>
  <sheetData>
    <row r="1" spans="1:14">
      <c r="A1" s="5"/>
      <c r="B1" s="5"/>
      <c r="C1" s="5"/>
      <c r="D1" s="5"/>
      <c r="E1" s="58"/>
      <c r="F1" s="5"/>
      <c r="G1" s="40"/>
      <c r="H1" s="40"/>
      <c r="I1" s="40"/>
      <c r="J1" s="5"/>
      <c r="K1" s="5"/>
      <c r="L1" s="5"/>
      <c r="M1" s="5"/>
    </row>
    <row r="2" spans="1:14" ht="15.75">
      <c r="A2" s="5"/>
      <c r="D2" s="15" t="s">
        <v>5</v>
      </c>
      <c r="F2" s="262" t="str">
        <f>'1 Zavtrak'!F2</f>
        <v>Кето новичок</v>
      </c>
      <c r="G2" s="41" t="s">
        <v>555</v>
      </c>
      <c r="H2" s="261">
        <v>1600</v>
      </c>
      <c r="I2" s="139" t="s">
        <v>10</v>
      </c>
      <c r="J2" s="137" t="s">
        <v>6</v>
      </c>
      <c r="K2" s="30">
        <f ca="1">NOW()</f>
        <v>41687.162264814811</v>
      </c>
      <c r="L2" s="28"/>
      <c r="M2" s="5"/>
      <c r="N2" s="6" t="s">
        <v>1110</v>
      </c>
    </row>
    <row r="3" spans="1:14" ht="15.75">
      <c r="A3" s="5"/>
      <c r="G3" s="41" t="s">
        <v>3</v>
      </c>
      <c r="H3" s="259">
        <v>3</v>
      </c>
      <c r="I3" s="140" t="s">
        <v>8</v>
      </c>
      <c r="J3" s="137" t="s">
        <v>7</v>
      </c>
      <c r="K3" s="258">
        <v>30</v>
      </c>
      <c r="L3" s="138" t="s">
        <v>11</v>
      </c>
      <c r="M3" s="5"/>
      <c r="N3" s="6" t="s">
        <v>1111</v>
      </c>
    </row>
    <row r="4" spans="1:14" ht="16.5" thickBot="1">
      <c r="A4" s="5"/>
      <c r="G4" s="41" t="s">
        <v>4</v>
      </c>
      <c r="H4" s="259">
        <v>5</v>
      </c>
      <c r="I4" s="140" t="s">
        <v>9</v>
      </c>
      <c r="M4" s="5"/>
      <c r="N4" s="6" t="s">
        <v>1112</v>
      </c>
    </row>
    <row r="5" spans="1:14" ht="13.5" thickBot="1">
      <c r="A5" s="5"/>
      <c r="F5" s="137" t="s">
        <v>1494</v>
      </c>
      <c r="G5" s="200">
        <f>(H3*9)+4</f>
        <v>31</v>
      </c>
      <c r="H5" s="204" t="s">
        <v>1488</v>
      </c>
      <c r="I5" s="200">
        <f>H2/G5</f>
        <v>51.612903225806448</v>
      </c>
      <c r="J5" s="201" t="s">
        <v>1492</v>
      </c>
      <c r="K5" s="202">
        <f>I5/H4</f>
        <v>10.32258064516129</v>
      </c>
      <c r="L5" s="203" t="s">
        <v>1493</v>
      </c>
      <c r="M5" s="5"/>
    </row>
    <row r="6" spans="1:14">
      <c r="A6" s="5"/>
      <c r="F6" s="137" t="s">
        <v>556</v>
      </c>
      <c r="G6" s="45">
        <f>H2/H4</f>
        <v>320</v>
      </c>
      <c r="H6" s="46"/>
      <c r="I6" s="44"/>
      <c r="J6" s="136" t="s">
        <v>13</v>
      </c>
      <c r="K6" s="136" t="s">
        <v>14</v>
      </c>
      <c r="L6" s="136" t="s">
        <v>0</v>
      </c>
      <c r="M6" s="5"/>
      <c r="N6" s="6" t="s">
        <v>1113</v>
      </c>
    </row>
    <row r="7" spans="1:14">
      <c r="A7" s="5"/>
      <c r="G7" s="131"/>
      <c r="H7" s="130"/>
      <c r="I7" s="46" t="s">
        <v>12</v>
      </c>
      <c r="J7" s="135">
        <f>K3/H4</f>
        <v>6</v>
      </c>
      <c r="K7" s="135">
        <f>K5*H3</f>
        <v>30.967741935483872</v>
      </c>
      <c r="L7" s="135">
        <f>K5-J7</f>
        <v>4.32258064516129</v>
      </c>
      <c r="M7" s="5"/>
    </row>
    <row r="8" spans="1:14">
      <c r="A8" s="5"/>
      <c r="B8" s="5"/>
      <c r="C8" s="5"/>
      <c r="D8" s="5"/>
      <c r="E8" s="58"/>
      <c r="F8" s="5"/>
      <c r="G8" s="40"/>
      <c r="H8" s="40"/>
      <c r="I8" s="40"/>
      <c r="J8" s="5"/>
      <c r="K8" s="5"/>
      <c r="L8" s="5"/>
      <c r="M8" s="5"/>
      <c r="N8" s="6" t="s">
        <v>1476</v>
      </c>
    </row>
    <row r="9" spans="1:14">
      <c r="A9" s="5"/>
      <c r="M9" s="12"/>
      <c r="N9" s="6" t="s">
        <v>1477</v>
      </c>
    </row>
    <row r="10" spans="1:14" ht="15.75">
      <c r="A10" s="5"/>
      <c r="D10" s="13" t="s">
        <v>35</v>
      </c>
      <c r="E10" s="60"/>
      <c r="F10" s="4"/>
      <c r="G10" s="48"/>
      <c r="H10" s="49"/>
      <c r="I10" s="50" t="s">
        <v>34</v>
      </c>
      <c r="J10" s="132">
        <f>J7</f>
        <v>6</v>
      </c>
      <c r="K10" s="133">
        <f>K7</f>
        <v>30.967741935483872</v>
      </c>
      <c r="L10" s="134">
        <f>L7</f>
        <v>4.32258064516129</v>
      </c>
      <c r="M10" s="12"/>
    </row>
    <row r="11" spans="1:14" ht="13.5" thickBot="1">
      <c r="A11" s="5"/>
      <c r="F11" s="67"/>
      <c r="I11" s="42"/>
      <c r="J11" s="7"/>
      <c r="K11" s="7"/>
      <c r="L11" s="7"/>
      <c r="M11" s="12"/>
    </row>
    <row r="12" spans="1:14" ht="14.25" thickTop="1" thickBot="1">
      <c r="A12" s="5"/>
      <c r="D12" s="31" t="s">
        <v>38</v>
      </c>
      <c r="E12" s="61"/>
      <c r="F12" s="14" t="s">
        <v>28</v>
      </c>
      <c r="G12" s="51" t="s">
        <v>39</v>
      </c>
      <c r="H12" s="51" t="s">
        <v>40</v>
      </c>
      <c r="I12" s="51" t="s">
        <v>1</v>
      </c>
      <c r="J12" s="10" t="s">
        <v>41</v>
      </c>
      <c r="K12" s="10" t="s">
        <v>30</v>
      </c>
      <c r="L12" s="10" t="s">
        <v>0</v>
      </c>
      <c r="M12" s="12"/>
    </row>
    <row r="13" spans="1:14" ht="14.25" thickTop="1" thickBot="1">
      <c r="A13" s="5"/>
      <c r="D13" s="15" t="s">
        <v>557</v>
      </c>
      <c r="E13" s="62"/>
      <c r="F13" s="39"/>
      <c r="G13" s="52"/>
      <c r="H13" s="52"/>
      <c r="I13" s="52"/>
      <c r="J13" s="1"/>
      <c r="K13" s="1"/>
      <c r="L13" s="1"/>
      <c r="M13" s="12"/>
    </row>
    <row r="14" spans="1:14" ht="14.25" thickTop="1" thickBot="1">
      <c r="A14" s="5"/>
      <c r="B14" s="16">
        <v>1</v>
      </c>
      <c r="C14" s="16"/>
      <c r="D14" s="27">
        <v>0</v>
      </c>
      <c r="E14" s="38">
        <v>1</v>
      </c>
      <c r="F14" s="69">
        <f>INDEX('FOOD VALUES'!$B$1:$B$97,$E14)</f>
        <v>0</v>
      </c>
      <c r="G14" s="68">
        <f>INDEX('FOOD VALUES'!$G$1:$G$265,$E14)</f>
        <v>0</v>
      </c>
      <c r="H14" s="68">
        <f>INDEX('FOOD VALUES'!$H$1:$H$265,$E14)</f>
        <v>0</v>
      </c>
      <c r="I14" s="68">
        <f>INDEX('FOOD VALUES'!$I$1:$I$265,$E14)</f>
        <v>0</v>
      </c>
      <c r="J14" s="2">
        <f>G14*0.01*D14</f>
        <v>0</v>
      </c>
      <c r="K14" s="17">
        <f>H14*0.01*D14</f>
        <v>0</v>
      </c>
      <c r="L14" s="17">
        <f>I14*0.01*D14</f>
        <v>0</v>
      </c>
      <c r="M14" s="12"/>
    </row>
    <row r="15" spans="1:14" ht="12" customHeight="1" thickTop="1">
      <c r="A15" s="5"/>
      <c r="B15" s="18"/>
      <c r="C15" s="18"/>
      <c r="D15" s="67"/>
      <c r="E15" s="63"/>
      <c r="F15" s="69">
        <f>INDEX('FOOD VALUES'!$A$1:$A$195,$E14)</f>
        <v>0</v>
      </c>
      <c r="G15" s="53"/>
      <c r="H15" s="53"/>
      <c r="I15" s="53"/>
      <c r="J15" s="3">
        <f t="shared" ref="J15:L15" si="0">J10-J14</f>
        <v>6</v>
      </c>
      <c r="K15" s="19">
        <f t="shared" si="0"/>
        <v>30.967741935483872</v>
      </c>
      <c r="L15" s="19">
        <f t="shared" si="0"/>
        <v>4.32258064516129</v>
      </c>
      <c r="M15" s="12"/>
    </row>
    <row r="16" spans="1:14" ht="9" customHeight="1" thickBot="1">
      <c r="A16" s="5"/>
      <c r="D16" s="20"/>
      <c r="E16" s="64"/>
      <c r="F16" s="21"/>
      <c r="G16" s="54"/>
      <c r="H16" s="54"/>
      <c r="I16" s="54"/>
      <c r="J16" s="22"/>
      <c r="K16" s="23"/>
      <c r="L16" s="24"/>
      <c r="M16" s="12"/>
    </row>
    <row r="17" spans="1:13" ht="14.25" thickTop="1" thickBot="1">
      <c r="A17" s="5"/>
      <c r="B17" s="16">
        <v>2</v>
      </c>
      <c r="C17" s="16"/>
      <c r="D17" s="27">
        <v>0</v>
      </c>
      <c r="E17" s="37">
        <v>1</v>
      </c>
      <c r="F17" s="69">
        <f>INDEX('FOOD VALUES'!$B$1:$B$97,$E17)</f>
        <v>0</v>
      </c>
      <c r="G17" s="68">
        <f>INDEX('FOOD VALUES'!$G$1:$G$265,$E17)</f>
        <v>0</v>
      </c>
      <c r="H17" s="68">
        <f>INDEX('FOOD VALUES'!$H$1:$H$265,$E17)</f>
        <v>0</v>
      </c>
      <c r="I17" s="68">
        <f>INDEX('FOOD VALUES'!$I$1:$I$265,$E17)</f>
        <v>0</v>
      </c>
      <c r="J17" s="2">
        <f>G17*0.01*D17</f>
        <v>0</v>
      </c>
      <c r="K17" s="17">
        <f>H17*0.01*D17</f>
        <v>0</v>
      </c>
      <c r="L17" s="17">
        <f>I17*0.01*D17</f>
        <v>0</v>
      </c>
      <c r="M17" s="12"/>
    </row>
    <row r="18" spans="1:13" ht="12" customHeight="1" thickTop="1">
      <c r="A18" s="5"/>
      <c r="B18" s="18"/>
      <c r="C18" s="18"/>
      <c r="D18" s="18"/>
      <c r="E18" s="63"/>
      <c r="F18" s="69">
        <f>INDEX('FOOD VALUES'!$A$1:$A$195,$E17)</f>
        <v>0</v>
      </c>
      <c r="G18" s="53"/>
      <c r="H18" s="53"/>
      <c r="I18" s="53"/>
      <c r="J18" s="3">
        <f t="shared" ref="J18:L18" si="1">J10-J14-J17</f>
        <v>6</v>
      </c>
      <c r="K18" s="19">
        <f t="shared" si="1"/>
        <v>30.967741935483872</v>
      </c>
      <c r="L18" s="19">
        <f t="shared" si="1"/>
        <v>4.32258064516129</v>
      </c>
      <c r="M18" s="12"/>
    </row>
    <row r="19" spans="1:13" ht="9" customHeight="1" thickBot="1">
      <c r="A19" s="5"/>
      <c r="D19" s="20"/>
      <c r="E19" s="64"/>
      <c r="F19" s="21"/>
      <c r="G19" s="54"/>
      <c r="H19" s="54"/>
      <c r="I19" s="54"/>
      <c r="J19" s="22"/>
      <c r="K19" s="24"/>
      <c r="L19" s="24"/>
      <c r="M19" s="12"/>
    </row>
    <row r="20" spans="1:13" ht="14.25" thickTop="1" thickBot="1">
      <c r="A20" s="5"/>
      <c r="B20" s="16">
        <v>3</v>
      </c>
      <c r="C20" s="16"/>
      <c r="D20" s="27">
        <v>0</v>
      </c>
      <c r="E20" s="37">
        <v>1</v>
      </c>
      <c r="F20" s="69">
        <f>INDEX('FOOD VALUES'!$B$1:$B$97,$E20)</f>
        <v>0</v>
      </c>
      <c r="G20" s="68">
        <f>INDEX('FOOD VALUES'!$G$1:$G$265,$E20)</f>
        <v>0</v>
      </c>
      <c r="H20" s="68">
        <f>INDEX('FOOD VALUES'!$H$1:$H$265,$E20)</f>
        <v>0</v>
      </c>
      <c r="I20" s="68">
        <f>INDEX('FOOD VALUES'!$I$1:$I$265,$E20)</f>
        <v>0</v>
      </c>
      <c r="J20" s="2">
        <f>G20*0.01*D20</f>
        <v>0</v>
      </c>
      <c r="K20" s="17">
        <f>H20*0.01*D20</f>
        <v>0</v>
      </c>
      <c r="L20" s="17">
        <f>I20*0.01*D20</f>
        <v>0</v>
      </c>
      <c r="M20" s="12"/>
    </row>
    <row r="21" spans="1:13" ht="12" customHeight="1" thickTop="1">
      <c r="A21" s="5"/>
      <c r="B21" s="18"/>
      <c r="C21" s="18"/>
      <c r="D21" s="18"/>
      <c r="E21" s="63"/>
      <c r="F21" s="69">
        <f>INDEX('FOOD VALUES'!$A$1:$A$195,$E20)</f>
        <v>0</v>
      </c>
      <c r="G21" s="53"/>
      <c r="H21" s="53"/>
      <c r="I21" s="53"/>
      <c r="J21" s="3">
        <f t="shared" ref="J21:L21" si="2">J10-J14-J17-J20</f>
        <v>6</v>
      </c>
      <c r="K21" s="19">
        <f t="shared" si="2"/>
        <v>30.967741935483872</v>
      </c>
      <c r="L21" s="19">
        <f t="shared" si="2"/>
        <v>4.32258064516129</v>
      </c>
      <c r="M21" s="12"/>
    </row>
    <row r="22" spans="1:13" ht="9" customHeight="1" thickBot="1">
      <c r="A22" s="5"/>
      <c r="D22" s="20"/>
      <c r="E22" s="64"/>
      <c r="F22" s="21"/>
      <c r="G22" s="54"/>
      <c r="H22" s="54"/>
      <c r="I22" s="54"/>
      <c r="J22" s="22"/>
      <c r="K22" s="24"/>
      <c r="L22" s="24"/>
      <c r="M22" s="12"/>
    </row>
    <row r="23" spans="1:13" ht="14.25" thickTop="1" thickBot="1">
      <c r="A23" s="5"/>
      <c r="B23" s="16">
        <v>4</v>
      </c>
      <c r="C23" s="16"/>
      <c r="D23" s="27">
        <v>0</v>
      </c>
      <c r="E23" s="37">
        <v>1</v>
      </c>
      <c r="F23" s="69">
        <f>INDEX('FOOD VALUES'!$B$1:$B$97,$E23)</f>
        <v>0</v>
      </c>
      <c r="G23" s="68">
        <f>INDEX('FOOD VALUES'!$G$1:$G$265,$E23)</f>
        <v>0</v>
      </c>
      <c r="H23" s="68">
        <f>INDEX('FOOD VALUES'!$H$1:$H$265,$E23)</f>
        <v>0</v>
      </c>
      <c r="I23" s="68">
        <f>INDEX('FOOD VALUES'!$I$1:$I$265,$E23)</f>
        <v>0</v>
      </c>
      <c r="J23" s="2">
        <f>G23*0.01*D23</f>
        <v>0</v>
      </c>
      <c r="K23" s="17">
        <f>H23*0.01*D23</f>
        <v>0</v>
      </c>
      <c r="L23" s="17">
        <f>I23*0.01*D23</f>
        <v>0</v>
      </c>
      <c r="M23" s="12"/>
    </row>
    <row r="24" spans="1:13" ht="12" customHeight="1" thickTop="1">
      <c r="A24" s="5"/>
      <c r="B24" s="18"/>
      <c r="C24" s="18"/>
      <c r="D24" s="18"/>
      <c r="E24" s="63"/>
      <c r="F24" s="69">
        <f>INDEX('FOOD VALUES'!$A$1:$A$195,$E23)</f>
        <v>0</v>
      </c>
      <c r="G24" s="53"/>
      <c r="H24" s="53"/>
      <c r="I24" s="53"/>
      <c r="J24" s="3">
        <f t="shared" ref="J24:L24" si="3">J10-J14-J17-J20-J23</f>
        <v>6</v>
      </c>
      <c r="K24" s="19">
        <f t="shared" si="3"/>
        <v>30.967741935483872</v>
      </c>
      <c r="L24" s="19">
        <f t="shared" si="3"/>
        <v>4.32258064516129</v>
      </c>
      <c r="M24" s="12"/>
    </row>
    <row r="25" spans="1:13" ht="9" customHeight="1" thickBot="1">
      <c r="A25" s="5"/>
      <c r="D25" s="20"/>
      <c r="E25" s="64"/>
      <c r="F25" s="21"/>
      <c r="G25" s="54"/>
      <c r="H25" s="54"/>
      <c r="I25" s="54"/>
      <c r="J25" s="22"/>
      <c r="K25" s="24"/>
      <c r="L25" s="24"/>
      <c r="M25" s="12"/>
    </row>
    <row r="26" spans="1:13" ht="14.25" thickTop="1" thickBot="1">
      <c r="A26" s="5"/>
      <c r="B26" s="16">
        <v>5</v>
      </c>
      <c r="C26" s="16"/>
      <c r="D26" s="27">
        <v>0</v>
      </c>
      <c r="E26" s="37">
        <v>1</v>
      </c>
      <c r="F26" s="69">
        <f>INDEX('FOOD VALUES'!$B$1:$B$97,$E26)</f>
        <v>0</v>
      </c>
      <c r="G26" s="68">
        <f>INDEX('FOOD VALUES'!$G$1:$G$265,$E26)</f>
        <v>0</v>
      </c>
      <c r="H26" s="68">
        <f>INDEX('FOOD VALUES'!$H$1:$H$265,$E26)</f>
        <v>0</v>
      </c>
      <c r="I26" s="68">
        <f>INDEX('FOOD VALUES'!$I$1:$I$265,$E26)</f>
        <v>0</v>
      </c>
      <c r="J26" s="2">
        <f>G26*0.01*D26</f>
        <v>0</v>
      </c>
      <c r="K26" s="17">
        <f>H26*0.01*D26</f>
        <v>0</v>
      </c>
      <c r="L26" s="17">
        <f>I26*0.01*D26</f>
        <v>0</v>
      </c>
      <c r="M26" s="12"/>
    </row>
    <row r="27" spans="1:13" ht="12" customHeight="1" thickTop="1">
      <c r="A27" s="5"/>
      <c r="B27" s="18"/>
      <c r="C27" s="18"/>
      <c r="D27" s="18"/>
      <c r="E27" s="63"/>
      <c r="F27" s="69">
        <f>INDEX('FOOD VALUES'!$A$1:$A$195,$E26)</f>
        <v>0</v>
      </c>
      <c r="G27" s="53"/>
      <c r="H27" s="53"/>
      <c r="I27" s="53"/>
      <c r="J27" s="3">
        <f t="shared" ref="J27:L27" si="4">J10-J14-J17-J20-J23-J26</f>
        <v>6</v>
      </c>
      <c r="K27" s="19">
        <f t="shared" si="4"/>
        <v>30.967741935483872</v>
      </c>
      <c r="L27" s="19">
        <f t="shared" si="4"/>
        <v>4.32258064516129</v>
      </c>
      <c r="M27" s="12"/>
    </row>
    <row r="28" spans="1:13" ht="9" customHeight="1" thickBot="1">
      <c r="A28" s="5"/>
      <c r="D28" s="20"/>
      <c r="E28" s="64"/>
      <c r="F28" s="21"/>
      <c r="G28" s="54"/>
      <c r="H28" s="54"/>
      <c r="I28" s="54"/>
      <c r="J28" s="22"/>
      <c r="K28" s="24"/>
      <c r="L28" s="24"/>
      <c r="M28" s="12"/>
    </row>
    <row r="29" spans="1:13" ht="14.25" thickTop="1" thickBot="1">
      <c r="A29" s="5"/>
      <c r="B29" s="16">
        <v>6</v>
      </c>
      <c r="C29" s="16"/>
      <c r="D29" s="27">
        <v>0</v>
      </c>
      <c r="E29" s="37">
        <v>1</v>
      </c>
      <c r="F29" s="69">
        <f>INDEX('FOOD VALUES'!$B$1:$B$97,$E29)</f>
        <v>0</v>
      </c>
      <c r="G29" s="68">
        <f>INDEX('FOOD VALUES'!$G$1:$G$265,$E29)</f>
        <v>0</v>
      </c>
      <c r="H29" s="68">
        <f>INDEX('FOOD VALUES'!$H$1:$H$265,$E29)</f>
        <v>0</v>
      </c>
      <c r="I29" s="68">
        <f>INDEX('FOOD VALUES'!$I$1:$I$265,$E29)</f>
        <v>0</v>
      </c>
      <c r="J29" s="2">
        <f>G29*0.01*D29</f>
        <v>0</v>
      </c>
      <c r="K29" s="17">
        <f>H29*0.01*D29</f>
        <v>0</v>
      </c>
      <c r="L29" s="17">
        <f>I29*0.01*D29</f>
        <v>0</v>
      </c>
      <c r="M29" s="12"/>
    </row>
    <row r="30" spans="1:13" ht="12" customHeight="1" thickTop="1">
      <c r="A30" s="5"/>
      <c r="B30" s="18"/>
      <c r="C30" s="18"/>
      <c r="D30" s="18"/>
      <c r="E30" s="63"/>
      <c r="F30" s="69">
        <f>INDEX('FOOD VALUES'!$A$1:$A$195,$E29)</f>
        <v>0</v>
      </c>
      <c r="G30" s="53"/>
      <c r="H30" s="53"/>
      <c r="I30" s="53"/>
      <c r="J30" s="3">
        <f t="shared" ref="J30:L30" si="5">J10-J14-J17-J20-J23-J26-J29</f>
        <v>6</v>
      </c>
      <c r="K30" s="3">
        <f t="shared" si="5"/>
        <v>30.967741935483872</v>
      </c>
      <c r="L30" s="19">
        <f t="shared" si="5"/>
        <v>4.32258064516129</v>
      </c>
      <c r="M30" s="12"/>
    </row>
    <row r="31" spans="1:13" ht="9" customHeight="1" thickBot="1">
      <c r="A31" s="5"/>
      <c r="D31" s="20"/>
      <c r="E31" s="64"/>
      <c r="F31" s="21"/>
      <c r="G31" s="54"/>
      <c r="H31" s="54"/>
      <c r="I31" s="54"/>
      <c r="J31" s="22"/>
      <c r="K31" s="24"/>
      <c r="L31" s="24"/>
      <c r="M31" s="12"/>
    </row>
    <row r="32" spans="1:13" ht="14.25" thickTop="1" thickBot="1">
      <c r="A32" s="5"/>
      <c r="B32" s="16">
        <v>7</v>
      </c>
      <c r="C32" s="16"/>
      <c r="D32" s="27">
        <v>0</v>
      </c>
      <c r="E32" s="37">
        <v>1</v>
      </c>
      <c r="F32" s="69">
        <f>INDEX('FOOD VALUES'!$B$1:$B$97,$E32)</f>
        <v>0</v>
      </c>
      <c r="G32" s="68">
        <f>INDEX('FOOD VALUES'!$G$1:$G$265,$E32)</f>
        <v>0</v>
      </c>
      <c r="H32" s="68">
        <f>INDEX('FOOD VALUES'!$H$1:$H$265,$E32)</f>
        <v>0</v>
      </c>
      <c r="I32" s="68">
        <f>INDEX('FOOD VALUES'!$I$1:$I$265,$E32)</f>
        <v>0</v>
      </c>
      <c r="J32" s="2">
        <f>G32*0.01*D32</f>
        <v>0</v>
      </c>
      <c r="K32" s="17">
        <f>H32*0.01*D32</f>
        <v>0</v>
      </c>
      <c r="L32" s="17">
        <f>I32*0.01*D32</f>
        <v>0</v>
      </c>
      <c r="M32" s="12"/>
    </row>
    <row r="33" spans="1:16" ht="12" customHeight="1" thickTop="1">
      <c r="A33" s="5"/>
      <c r="B33" s="18"/>
      <c r="C33" s="18"/>
      <c r="D33" s="18"/>
      <c r="E33" s="63"/>
      <c r="F33" s="69">
        <f>INDEX('FOOD VALUES'!$A$1:$A$195,$E32)</f>
        <v>0</v>
      </c>
      <c r="G33" s="53"/>
      <c r="H33" s="53"/>
      <c r="I33" s="53"/>
      <c r="J33" s="3">
        <f t="shared" ref="J33:L33" si="6">J10-J14-J17-J20-J23-J26-J29-J32</f>
        <v>6</v>
      </c>
      <c r="K33" s="3">
        <f t="shared" si="6"/>
        <v>30.967741935483872</v>
      </c>
      <c r="L33" s="19">
        <f t="shared" si="6"/>
        <v>4.32258064516129</v>
      </c>
      <c r="M33" s="12"/>
    </row>
    <row r="34" spans="1:16" ht="9" customHeight="1" thickBot="1">
      <c r="A34" s="5"/>
      <c r="D34" s="20"/>
      <c r="E34" s="64"/>
      <c r="F34" s="21"/>
      <c r="G34" s="54"/>
      <c r="H34" s="54"/>
      <c r="I34" s="54"/>
      <c r="J34" s="22"/>
      <c r="K34" s="24"/>
      <c r="L34" s="24"/>
      <c r="M34" s="12"/>
    </row>
    <row r="35" spans="1:16" ht="15" customHeight="1" thickTop="1" thickBot="1">
      <c r="A35" s="5"/>
      <c r="B35" s="16">
        <v>8</v>
      </c>
      <c r="C35" s="16"/>
      <c r="D35" s="27">
        <v>0</v>
      </c>
      <c r="E35" s="37">
        <v>1</v>
      </c>
      <c r="F35" s="69">
        <f>INDEX('FOOD VALUES'!$B$1:$B$97,$E35)</f>
        <v>0</v>
      </c>
      <c r="G35" s="68">
        <f>INDEX('FOOD VALUES'!$G$1:$G$265,$E35)</f>
        <v>0</v>
      </c>
      <c r="H35" s="68">
        <f>INDEX('FOOD VALUES'!$H$1:$H$265,$E35)</f>
        <v>0</v>
      </c>
      <c r="I35" s="68">
        <f>INDEX('FOOD VALUES'!$I$1:$I$265,$E35)</f>
        <v>0</v>
      </c>
      <c r="J35" s="2">
        <f>G35*0.01*D35</f>
        <v>0</v>
      </c>
      <c r="K35" s="17">
        <f>H35*0.01*D35</f>
        <v>0</v>
      </c>
      <c r="L35" s="17">
        <f>I35*0.01*D35</f>
        <v>0</v>
      </c>
      <c r="M35" s="12"/>
    </row>
    <row r="36" spans="1:16" ht="12" customHeight="1" thickTop="1">
      <c r="A36" s="5"/>
      <c r="B36" s="18"/>
      <c r="C36" s="18"/>
      <c r="D36" s="18"/>
      <c r="E36" s="63"/>
      <c r="F36" s="69">
        <f>INDEX('FOOD VALUES'!$A$1:$A$195,$E35)</f>
        <v>0</v>
      </c>
      <c r="G36" s="53"/>
      <c r="H36" s="53"/>
      <c r="I36" s="53"/>
      <c r="J36" s="3">
        <f t="shared" ref="J36:L36" si="7">J10-J14-J17-J20-J23-J26-J29-J32-J35</f>
        <v>6</v>
      </c>
      <c r="K36" s="3">
        <f t="shared" si="7"/>
        <v>30.967741935483872</v>
      </c>
      <c r="L36" s="19">
        <f t="shared" si="7"/>
        <v>4.32258064516129</v>
      </c>
      <c r="M36" s="12"/>
    </row>
    <row r="37" spans="1:16" ht="15.75" customHeight="1">
      <c r="A37" s="5"/>
      <c r="F37" s="7"/>
      <c r="G37" s="50" t="s">
        <v>36</v>
      </c>
      <c r="H37" s="25" t="e">
        <f>K38/(J38+L38)</f>
        <v>#DIV/0!</v>
      </c>
      <c r="I37" s="43" t="s">
        <v>8</v>
      </c>
      <c r="J37" s="7"/>
      <c r="K37" s="7"/>
      <c r="L37" s="7"/>
      <c r="M37" s="12"/>
    </row>
    <row r="38" spans="1:16" ht="15.75" customHeight="1">
      <c r="A38" s="5"/>
      <c r="D38" s="126"/>
      <c r="E38" s="65"/>
      <c r="F38" s="7"/>
      <c r="G38" s="55" t="s">
        <v>37</v>
      </c>
      <c r="H38" s="25">
        <f>(4*J38)+(9*K38)+(4*L38)</f>
        <v>0</v>
      </c>
      <c r="J38" s="141">
        <f t="shared" ref="J38:L38" si="8">J14+J17+J20+J23+J26+J29+J32+J35</f>
        <v>0</v>
      </c>
      <c r="K38" s="141">
        <f t="shared" si="8"/>
        <v>0</v>
      </c>
      <c r="L38" s="142">
        <f t="shared" si="8"/>
        <v>0</v>
      </c>
      <c r="M38" s="12"/>
      <c r="N38" s="128"/>
      <c r="O38" s="128"/>
      <c r="P38" s="128"/>
    </row>
    <row r="39" spans="1:16" ht="6" customHeight="1">
      <c r="A39" s="5"/>
      <c r="D39" s="29"/>
      <c r="E39" s="66"/>
      <c r="I39" s="56"/>
      <c r="J39" s="26"/>
      <c r="K39" s="26"/>
      <c r="L39" s="26"/>
      <c r="M39" s="12"/>
    </row>
    <row r="40" spans="1:16" ht="12.95" customHeight="1">
      <c r="A40" s="5"/>
      <c r="B40" s="67"/>
      <c r="C40" s="67"/>
      <c r="D40" s="205" t="s">
        <v>1502</v>
      </c>
      <c r="E40" s="206"/>
      <c r="F40" s="206"/>
      <c r="G40" s="206"/>
      <c r="H40" s="206"/>
      <c r="I40" s="206"/>
      <c r="J40" s="206"/>
      <c r="K40" s="206"/>
      <c r="L40" s="207"/>
      <c r="M40" s="12"/>
      <c r="N40" s="129"/>
      <c r="O40" s="129"/>
      <c r="P40" s="129"/>
    </row>
    <row r="41" spans="1:16" ht="12.95" customHeight="1">
      <c r="A41" s="5"/>
      <c r="B41" s="67"/>
      <c r="C41" s="67"/>
      <c r="D41" s="208"/>
      <c r="E41" s="209"/>
      <c r="F41" s="209"/>
      <c r="G41" s="209"/>
      <c r="H41" s="209"/>
      <c r="I41" s="209"/>
      <c r="J41" s="209"/>
      <c r="K41" s="209"/>
      <c r="L41" s="210"/>
      <c r="M41" s="12"/>
    </row>
    <row r="42" spans="1:16" ht="12.95" customHeight="1">
      <c r="A42" s="5"/>
      <c r="B42" s="67"/>
      <c r="C42" s="67"/>
      <c r="D42" s="208"/>
      <c r="E42" s="209"/>
      <c r="F42" s="209"/>
      <c r="G42" s="209"/>
      <c r="H42" s="209"/>
      <c r="I42" s="209"/>
      <c r="J42" s="209"/>
      <c r="K42" s="209"/>
      <c r="L42" s="210"/>
      <c r="M42" s="12"/>
    </row>
    <row r="43" spans="1:16" ht="12.95" customHeight="1">
      <c r="A43" s="5"/>
      <c r="B43" s="67"/>
      <c r="C43" s="67"/>
      <c r="D43" s="208"/>
      <c r="E43" s="209"/>
      <c r="F43" s="209"/>
      <c r="G43" s="209"/>
      <c r="H43" s="209"/>
      <c r="I43" s="209"/>
      <c r="J43" s="209"/>
      <c r="K43" s="209"/>
      <c r="L43" s="210"/>
      <c r="M43" s="12"/>
    </row>
    <row r="44" spans="1:16" ht="12.95" customHeight="1">
      <c r="A44" s="5"/>
      <c r="B44" s="67"/>
      <c r="C44" s="67"/>
      <c r="D44" s="208"/>
      <c r="E44" s="209"/>
      <c r="F44" s="209"/>
      <c r="G44" s="209"/>
      <c r="H44" s="209"/>
      <c r="I44" s="209"/>
      <c r="J44" s="209"/>
      <c r="K44" s="209"/>
      <c r="L44" s="210"/>
      <c r="M44" s="12"/>
    </row>
    <row r="45" spans="1:16" ht="12.95" customHeight="1">
      <c r="A45" s="5"/>
      <c r="B45" s="67"/>
      <c r="C45" s="67"/>
      <c r="D45" s="208"/>
      <c r="E45" s="209"/>
      <c r="F45" s="209"/>
      <c r="G45" s="209"/>
      <c r="H45" s="209"/>
      <c r="I45" s="209"/>
      <c r="J45" s="209"/>
      <c r="K45" s="209"/>
      <c r="L45" s="210"/>
      <c r="M45" s="12"/>
    </row>
    <row r="46" spans="1:16" ht="12.95" customHeight="1">
      <c r="A46" s="5"/>
      <c r="B46" s="67"/>
      <c r="C46" s="67"/>
      <c r="D46" s="208"/>
      <c r="E46" s="209"/>
      <c r="F46" s="209"/>
      <c r="G46" s="209"/>
      <c r="H46" s="209"/>
      <c r="I46" s="209"/>
      <c r="J46" s="209"/>
      <c r="K46" s="209"/>
      <c r="L46" s="210"/>
      <c r="M46" s="12"/>
    </row>
    <row r="47" spans="1:16" ht="12.95" customHeight="1">
      <c r="A47" s="5"/>
      <c r="B47" s="67"/>
      <c r="C47" s="67"/>
      <c r="D47" s="208"/>
      <c r="E47" s="209"/>
      <c r="F47" s="209"/>
      <c r="G47" s="209"/>
      <c r="H47" s="209"/>
      <c r="I47" s="209"/>
      <c r="J47" s="209"/>
      <c r="K47" s="209"/>
      <c r="L47" s="210"/>
      <c r="M47" s="12"/>
    </row>
    <row r="48" spans="1:16" ht="12.95" customHeight="1">
      <c r="A48" s="5"/>
      <c r="B48" s="67"/>
      <c r="C48" s="67"/>
      <c r="D48" s="208"/>
      <c r="E48" s="209"/>
      <c r="F48" s="209"/>
      <c r="G48" s="209"/>
      <c r="H48" s="209"/>
      <c r="I48" s="209"/>
      <c r="J48" s="209"/>
      <c r="K48" s="209"/>
      <c r="L48" s="210"/>
      <c r="M48" s="12"/>
    </row>
    <row r="49" spans="1:13" ht="12.95" customHeight="1">
      <c r="A49" s="5"/>
      <c r="B49" s="67"/>
      <c r="C49" s="67"/>
      <c r="D49" s="208"/>
      <c r="E49" s="209"/>
      <c r="F49" s="209"/>
      <c r="G49" s="209"/>
      <c r="H49" s="209"/>
      <c r="I49" s="209"/>
      <c r="J49" s="209"/>
      <c r="K49" s="209"/>
      <c r="L49" s="210"/>
      <c r="M49" s="12"/>
    </row>
    <row r="50" spans="1:13" ht="12.95" customHeight="1">
      <c r="A50" s="5"/>
      <c r="B50" s="67"/>
      <c r="C50" s="67"/>
      <c r="D50" s="208"/>
      <c r="E50" s="209"/>
      <c r="F50" s="209"/>
      <c r="G50" s="209"/>
      <c r="H50" s="209"/>
      <c r="I50" s="209"/>
      <c r="J50" s="209"/>
      <c r="K50" s="209"/>
      <c r="L50" s="210"/>
      <c r="M50" s="12"/>
    </row>
    <row r="51" spans="1:13" ht="12.95" customHeight="1">
      <c r="A51" s="5"/>
      <c r="B51" s="67"/>
      <c r="C51" s="67"/>
      <c r="D51" s="211"/>
      <c r="E51" s="212"/>
      <c r="F51" s="212"/>
      <c r="G51" s="212"/>
      <c r="H51" s="212"/>
      <c r="I51" s="212"/>
      <c r="J51" s="212"/>
      <c r="K51" s="212"/>
      <c r="L51" s="213"/>
      <c r="M51" s="12"/>
    </row>
    <row r="52" spans="1:13" ht="15" customHeight="1">
      <c r="A52" s="5"/>
      <c r="B52" s="5"/>
      <c r="C52" s="5"/>
      <c r="D52" s="5"/>
      <c r="E52" s="58"/>
      <c r="F52" s="11"/>
      <c r="G52" s="57"/>
      <c r="H52" s="57"/>
      <c r="I52" s="57"/>
      <c r="J52" s="12"/>
      <c r="K52" s="12"/>
      <c r="L52" s="12"/>
      <c r="M52" s="12"/>
    </row>
  </sheetData>
  <mergeCells count="1">
    <mergeCell ref="D40:L51"/>
  </mergeCells>
  <pageMargins left="0.72" right="0.4" top="0.88" bottom="0.71" header="0.5" footer="0.5"/>
  <pageSetup scale="99" orientation="portrait" horizontalDpi="75" verticalDpi="75" r:id="rId1"/>
  <headerFooter alignWithMargins="0">
    <oddHeader>&amp;C&amp;"Times New Roman"&amp;12&amp;BKETO MEAL WORK SHEET</oddHeader>
    <oddFooter xml:space="preserve">&amp;C&amp;F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Spinner 1">
              <controlPr defaultSize="0" autoFill="0" autoLine="0" autoPict="0">
                <anchor moveWithCells="1">
                  <from>
                    <xdr:col>2</xdr:col>
                    <xdr:colOff>19050</xdr:colOff>
                    <xdr:row>12</xdr:row>
                    <xdr:rowOff>171450</xdr:rowOff>
                  </from>
                  <to>
                    <xdr:col>2</xdr:col>
                    <xdr:colOff>133350</xdr:colOff>
                    <xdr:row>14</xdr:row>
                    <xdr:rowOff>0</xdr:rowOff>
                  </to>
                </anchor>
              </controlPr>
            </control>
          </mc:Choice>
        </mc:AlternateContent>
        <mc:AlternateContent xmlns:mc="http://schemas.openxmlformats.org/markup-compatibility/2006">
          <mc:Choice Requires="x14">
            <control shapeId="36866" r:id="rId5" name="Spinner 2">
              <controlPr defaultSize="0" autoFill="0" autoLine="0" autoPict="0">
                <anchor moveWithCells="1">
                  <from>
                    <xdr:col>2</xdr:col>
                    <xdr:colOff>19050</xdr:colOff>
                    <xdr:row>15</xdr:row>
                    <xdr:rowOff>104775</xdr:rowOff>
                  </from>
                  <to>
                    <xdr:col>2</xdr:col>
                    <xdr:colOff>133350</xdr:colOff>
                    <xdr:row>17</xdr:row>
                    <xdr:rowOff>0</xdr:rowOff>
                  </to>
                </anchor>
              </controlPr>
            </control>
          </mc:Choice>
        </mc:AlternateContent>
        <mc:AlternateContent xmlns:mc="http://schemas.openxmlformats.org/markup-compatibility/2006">
          <mc:Choice Requires="x14">
            <control shapeId="36867" r:id="rId6" name="Spinner 3">
              <controlPr defaultSize="0" autoFill="0" autoLine="0" autoPict="0">
                <anchor moveWithCells="1">
                  <from>
                    <xdr:col>2</xdr:col>
                    <xdr:colOff>19050</xdr:colOff>
                    <xdr:row>18</xdr:row>
                    <xdr:rowOff>104775</xdr:rowOff>
                  </from>
                  <to>
                    <xdr:col>2</xdr:col>
                    <xdr:colOff>133350</xdr:colOff>
                    <xdr:row>20</xdr:row>
                    <xdr:rowOff>0</xdr:rowOff>
                  </to>
                </anchor>
              </controlPr>
            </control>
          </mc:Choice>
        </mc:AlternateContent>
        <mc:AlternateContent xmlns:mc="http://schemas.openxmlformats.org/markup-compatibility/2006">
          <mc:Choice Requires="x14">
            <control shapeId="36868" r:id="rId7" name="Spinner 4">
              <controlPr defaultSize="0" autoFill="0" autoLine="0" autoPict="0">
                <anchor moveWithCells="1">
                  <from>
                    <xdr:col>2</xdr:col>
                    <xdr:colOff>19050</xdr:colOff>
                    <xdr:row>21</xdr:row>
                    <xdr:rowOff>104775</xdr:rowOff>
                  </from>
                  <to>
                    <xdr:col>2</xdr:col>
                    <xdr:colOff>133350</xdr:colOff>
                    <xdr:row>23</xdr:row>
                    <xdr:rowOff>0</xdr:rowOff>
                  </to>
                </anchor>
              </controlPr>
            </control>
          </mc:Choice>
        </mc:AlternateContent>
        <mc:AlternateContent xmlns:mc="http://schemas.openxmlformats.org/markup-compatibility/2006">
          <mc:Choice Requires="x14">
            <control shapeId="36869" r:id="rId8" name="Spinner 5">
              <controlPr defaultSize="0" autoFill="0" autoLine="0" autoPict="0">
                <anchor moveWithCells="1">
                  <from>
                    <xdr:col>2</xdr:col>
                    <xdr:colOff>19050</xdr:colOff>
                    <xdr:row>24</xdr:row>
                    <xdr:rowOff>104775</xdr:rowOff>
                  </from>
                  <to>
                    <xdr:col>2</xdr:col>
                    <xdr:colOff>133350</xdr:colOff>
                    <xdr:row>26</xdr:row>
                    <xdr:rowOff>0</xdr:rowOff>
                  </to>
                </anchor>
              </controlPr>
            </control>
          </mc:Choice>
        </mc:AlternateContent>
        <mc:AlternateContent xmlns:mc="http://schemas.openxmlformats.org/markup-compatibility/2006">
          <mc:Choice Requires="x14">
            <control shapeId="36870" r:id="rId9" name="Spinner 6">
              <controlPr defaultSize="0" autoFill="0" autoLine="0" autoPict="0">
                <anchor moveWithCells="1">
                  <from>
                    <xdr:col>2</xdr:col>
                    <xdr:colOff>19050</xdr:colOff>
                    <xdr:row>27</xdr:row>
                    <xdr:rowOff>104775</xdr:rowOff>
                  </from>
                  <to>
                    <xdr:col>2</xdr:col>
                    <xdr:colOff>133350</xdr:colOff>
                    <xdr:row>29</xdr:row>
                    <xdr:rowOff>0</xdr:rowOff>
                  </to>
                </anchor>
              </controlPr>
            </control>
          </mc:Choice>
        </mc:AlternateContent>
        <mc:AlternateContent xmlns:mc="http://schemas.openxmlformats.org/markup-compatibility/2006">
          <mc:Choice Requires="x14">
            <control shapeId="36871" r:id="rId10" name="Spinner 7">
              <controlPr locked="0" defaultSize="0" autoFill="0" autoLine="0" autoPict="0">
                <anchor moveWithCells="1">
                  <from>
                    <xdr:col>2</xdr:col>
                    <xdr:colOff>19050</xdr:colOff>
                    <xdr:row>30</xdr:row>
                    <xdr:rowOff>104775</xdr:rowOff>
                  </from>
                  <to>
                    <xdr:col>2</xdr:col>
                    <xdr:colOff>133350</xdr:colOff>
                    <xdr:row>32</xdr:row>
                    <xdr:rowOff>0</xdr:rowOff>
                  </to>
                </anchor>
              </controlPr>
            </control>
          </mc:Choice>
        </mc:AlternateContent>
        <mc:AlternateContent xmlns:mc="http://schemas.openxmlformats.org/markup-compatibility/2006">
          <mc:Choice Requires="x14">
            <control shapeId="36872" r:id="rId11" name="Spinner 8">
              <controlPr locked="0" defaultSize="0" autoFill="0" autoLine="0" autoPict="0">
                <anchor moveWithCells="1">
                  <from>
                    <xdr:col>2</xdr:col>
                    <xdr:colOff>19050</xdr:colOff>
                    <xdr:row>33</xdr:row>
                    <xdr:rowOff>104775</xdr:rowOff>
                  </from>
                  <to>
                    <xdr:col>2</xdr:col>
                    <xdr:colOff>133350</xdr:colOff>
                    <xdr:row>35</xdr:row>
                    <xdr:rowOff>0</xdr:rowOff>
                  </to>
                </anchor>
              </controlPr>
            </control>
          </mc:Choice>
        </mc:AlternateContent>
        <mc:AlternateContent xmlns:mc="http://schemas.openxmlformats.org/markup-compatibility/2006">
          <mc:Choice Requires="x14">
            <control shapeId="36873" r:id="rId12" name="Drop Down 9">
              <controlPr defaultSize="0" print="0" autoFill="0" autoLine="0" autoPict="0">
                <anchor moveWithCells="1">
                  <from>
                    <xdr:col>4</xdr:col>
                    <xdr:colOff>0</xdr:colOff>
                    <xdr:row>13</xdr:row>
                    <xdr:rowOff>0</xdr:rowOff>
                  </from>
                  <to>
                    <xdr:col>5</xdr:col>
                    <xdr:colOff>1819275</xdr:colOff>
                    <xdr:row>14</xdr:row>
                    <xdr:rowOff>9525</xdr:rowOff>
                  </to>
                </anchor>
              </controlPr>
            </control>
          </mc:Choice>
        </mc:AlternateContent>
        <mc:AlternateContent xmlns:mc="http://schemas.openxmlformats.org/markup-compatibility/2006">
          <mc:Choice Requires="x14">
            <control shapeId="36874" r:id="rId13" name="Drop Down 10">
              <controlPr defaultSize="0" print="0" autoFill="0" autoLine="0" autoPict="0">
                <anchor moveWithCells="1">
                  <from>
                    <xdr:col>4</xdr:col>
                    <xdr:colOff>0</xdr:colOff>
                    <xdr:row>16</xdr:row>
                    <xdr:rowOff>0</xdr:rowOff>
                  </from>
                  <to>
                    <xdr:col>5</xdr:col>
                    <xdr:colOff>1819275</xdr:colOff>
                    <xdr:row>17</xdr:row>
                    <xdr:rowOff>9525</xdr:rowOff>
                  </to>
                </anchor>
              </controlPr>
            </control>
          </mc:Choice>
        </mc:AlternateContent>
        <mc:AlternateContent xmlns:mc="http://schemas.openxmlformats.org/markup-compatibility/2006">
          <mc:Choice Requires="x14">
            <control shapeId="36875" r:id="rId14" name="Drop Down 11">
              <controlPr defaultSize="0" print="0" autoFill="0" autoLine="0" autoPict="0">
                <anchor moveWithCells="1">
                  <from>
                    <xdr:col>4</xdr:col>
                    <xdr:colOff>0</xdr:colOff>
                    <xdr:row>22</xdr:row>
                    <xdr:rowOff>0</xdr:rowOff>
                  </from>
                  <to>
                    <xdr:col>5</xdr:col>
                    <xdr:colOff>1819275</xdr:colOff>
                    <xdr:row>23</xdr:row>
                    <xdr:rowOff>9525</xdr:rowOff>
                  </to>
                </anchor>
              </controlPr>
            </control>
          </mc:Choice>
        </mc:AlternateContent>
        <mc:AlternateContent xmlns:mc="http://schemas.openxmlformats.org/markup-compatibility/2006">
          <mc:Choice Requires="x14">
            <control shapeId="36876" r:id="rId15" name="Drop Down 12">
              <controlPr defaultSize="0" print="0" autoFill="0" autoLine="0" autoPict="0">
                <anchor moveWithCells="1">
                  <from>
                    <xdr:col>4</xdr:col>
                    <xdr:colOff>0</xdr:colOff>
                    <xdr:row>25</xdr:row>
                    <xdr:rowOff>0</xdr:rowOff>
                  </from>
                  <to>
                    <xdr:col>5</xdr:col>
                    <xdr:colOff>1819275</xdr:colOff>
                    <xdr:row>26</xdr:row>
                    <xdr:rowOff>9525</xdr:rowOff>
                  </to>
                </anchor>
              </controlPr>
            </control>
          </mc:Choice>
        </mc:AlternateContent>
        <mc:AlternateContent xmlns:mc="http://schemas.openxmlformats.org/markup-compatibility/2006">
          <mc:Choice Requires="x14">
            <control shapeId="36877" r:id="rId16" name="Drop Down 13">
              <controlPr defaultSize="0" print="0" autoFill="0" autoLine="0" autoPict="0">
                <anchor moveWithCells="1">
                  <from>
                    <xdr:col>4</xdr:col>
                    <xdr:colOff>0</xdr:colOff>
                    <xdr:row>28</xdr:row>
                    <xdr:rowOff>0</xdr:rowOff>
                  </from>
                  <to>
                    <xdr:col>5</xdr:col>
                    <xdr:colOff>1819275</xdr:colOff>
                    <xdr:row>29</xdr:row>
                    <xdr:rowOff>9525</xdr:rowOff>
                  </to>
                </anchor>
              </controlPr>
            </control>
          </mc:Choice>
        </mc:AlternateContent>
        <mc:AlternateContent xmlns:mc="http://schemas.openxmlformats.org/markup-compatibility/2006">
          <mc:Choice Requires="x14">
            <control shapeId="36878" r:id="rId17" name="Drop Down 14">
              <controlPr defaultSize="0" print="0" autoFill="0" autoLine="0" autoPict="0">
                <anchor moveWithCells="1">
                  <from>
                    <xdr:col>4</xdr:col>
                    <xdr:colOff>0</xdr:colOff>
                    <xdr:row>31</xdr:row>
                    <xdr:rowOff>0</xdr:rowOff>
                  </from>
                  <to>
                    <xdr:col>5</xdr:col>
                    <xdr:colOff>1819275</xdr:colOff>
                    <xdr:row>32</xdr:row>
                    <xdr:rowOff>9525</xdr:rowOff>
                  </to>
                </anchor>
              </controlPr>
            </control>
          </mc:Choice>
        </mc:AlternateContent>
        <mc:AlternateContent xmlns:mc="http://schemas.openxmlformats.org/markup-compatibility/2006">
          <mc:Choice Requires="x14">
            <control shapeId="36879" r:id="rId18" name="Drop Down 15">
              <controlPr defaultSize="0" print="0" autoFill="0" autoLine="0" autoPict="0">
                <anchor moveWithCells="1">
                  <from>
                    <xdr:col>4</xdr:col>
                    <xdr:colOff>0</xdr:colOff>
                    <xdr:row>34</xdr:row>
                    <xdr:rowOff>0</xdr:rowOff>
                  </from>
                  <to>
                    <xdr:col>5</xdr:col>
                    <xdr:colOff>1819275</xdr:colOff>
                    <xdr:row>35</xdr:row>
                    <xdr:rowOff>0</xdr:rowOff>
                  </to>
                </anchor>
              </controlPr>
            </control>
          </mc:Choice>
        </mc:AlternateContent>
        <mc:AlternateContent xmlns:mc="http://schemas.openxmlformats.org/markup-compatibility/2006">
          <mc:Choice Requires="x14">
            <control shapeId="36880" r:id="rId19" name="Drop Down 16">
              <controlPr defaultSize="0" print="0" autoFill="0" autoLine="0" autoPict="0">
                <anchor moveWithCells="1">
                  <from>
                    <xdr:col>4</xdr:col>
                    <xdr:colOff>0</xdr:colOff>
                    <xdr:row>19</xdr:row>
                    <xdr:rowOff>0</xdr:rowOff>
                  </from>
                  <to>
                    <xdr:col>5</xdr:col>
                    <xdr:colOff>1819275</xdr:colOff>
                    <xdr:row>20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workbookViewId="0">
      <selection activeCell="O31" sqref="O31"/>
    </sheetView>
  </sheetViews>
  <sheetFormatPr defaultColWidth="10.7109375" defaultRowHeight="12.75"/>
  <cols>
    <col min="1" max="1" width="2.42578125" style="7" customWidth="1"/>
    <col min="2" max="2" width="3.85546875" style="7" customWidth="1"/>
    <col min="3" max="3" width="2.85546875" style="7" customWidth="1"/>
    <col min="4" max="4" width="6" style="7" customWidth="1"/>
    <col min="5" max="5" width="5.85546875" style="59" hidden="1" customWidth="1"/>
    <col min="6" max="6" width="27.42578125" style="8" customWidth="1"/>
    <col min="7" max="7" width="10.85546875" style="47" customWidth="1"/>
    <col min="8" max="8" width="10.140625" style="47" customWidth="1"/>
    <col min="9" max="9" width="8.7109375" style="47" customWidth="1"/>
    <col min="10" max="10" width="8.42578125" style="9" customWidth="1"/>
    <col min="11" max="11" width="7.85546875" style="9" customWidth="1"/>
    <col min="12" max="12" width="12.28515625" style="9" customWidth="1"/>
    <col min="13" max="13" width="2.42578125" style="9" customWidth="1"/>
    <col min="14" max="16384" width="10.7109375" style="6"/>
  </cols>
  <sheetData>
    <row r="1" spans="1:14">
      <c r="A1" s="5"/>
      <c r="B1" s="5"/>
      <c r="C1" s="5"/>
      <c r="D1" s="5"/>
      <c r="E1" s="58"/>
      <c r="F1" s="5"/>
      <c r="G1" s="40"/>
      <c r="H1" s="40"/>
      <c r="I1" s="40"/>
      <c r="J1" s="5"/>
      <c r="K1" s="5"/>
      <c r="L1" s="5"/>
      <c r="M1" s="5"/>
    </row>
    <row r="2" spans="1:14" ht="15.75">
      <c r="A2" s="5"/>
      <c r="D2" s="15" t="s">
        <v>5</v>
      </c>
      <c r="F2" s="262" t="str">
        <f>'1 Zavtrak'!F2</f>
        <v>Кето новичок</v>
      </c>
      <c r="G2" s="41" t="s">
        <v>555</v>
      </c>
      <c r="H2" s="261">
        <v>1600</v>
      </c>
      <c r="I2" s="139" t="s">
        <v>10</v>
      </c>
      <c r="J2" s="137" t="s">
        <v>6</v>
      </c>
      <c r="K2" s="30">
        <f ca="1">NOW()</f>
        <v>41687.162264814811</v>
      </c>
      <c r="L2" s="28"/>
      <c r="M2" s="5"/>
      <c r="N2" s="6" t="s">
        <v>1110</v>
      </c>
    </row>
    <row r="3" spans="1:14" ht="15.75">
      <c r="A3" s="5"/>
      <c r="G3" s="41" t="s">
        <v>3</v>
      </c>
      <c r="H3" s="259">
        <v>3</v>
      </c>
      <c r="I3" s="140" t="s">
        <v>8</v>
      </c>
      <c r="J3" s="137" t="s">
        <v>7</v>
      </c>
      <c r="K3" s="258">
        <v>30</v>
      </c>
      <c r="L3" s="138" t="s">
        <v>11</v>
      </c>
      <c r="M3" s="5"/>
      <c r="N3" s="6" t="s">
        <v>1111</v>
      </c>
    </row>
    <row r="4" spans="1:14" ht="16.5" thickBot="1">
      <c r="A4" s="5"/>
      <c r="G4" s="41" t="s">
        <v>4</v>
      </c>
      <c r="H4" s="260">
        <v>5</v>
      </c>
      <c r="I4" s="140" t="s">
        <v>9</v>
      </c>
      <c r="M4" s="5"/>
      <c r="N4" s="6" t="s">
        <v>1112</v>
      </c>
    </row>
    <row r="5" spans="1:14" ht="13.5" thickBot="1">
      <c r="A5" s="5"/>
      <c r="F5" s="137" t="s">
        <v>1494</v>
      </c>
      <c r="G5" s="200">
        <f>(H3*9)+4</f>
        <v>31</v>
      </c>
      <c r="H5" s="204" t="s">
        <v>1488</v>
      </c>
      <c r="I5" s="200">
        <f>H2/G5</f>
        <v>51.612903225806448</v>
      </c>
      <c r="J5" s="201" t="s">
        <v>1492</v>
      </c>
      <c r="K5" s="202">
        <f>I5/H4</f>
        <v>10.32258064516129</v>
      </c>
      <c r="L5" s="203" t="s">
        <v>1493</v>
      </c>
      <c r="M5" s="5"/>
    </row>
    <row r="6" spans="1:14">
      <c r="A6" s="5"/>
      <c r="F6" s="137" t="s">
        <v>556</v>
      </c>
      <c r="G6" s="45">
        <f>H2/H4</f>
        <v>320</v>
      </c>
      <c r="H6" s="46"/>
      <c r="I6" s="44"/>
      <c r="J6" s="136" t="s">
        <v>13</v>
      </c>
      <c r="K6" s="136" t="s">
        <v>14</v>
      </c>
      <c r="L6" s="136" t="s">
        <v>0</v>
      </c>
      <c r="M6" s="5"/>
      <c r="N6" s="6" t="s">
        <v>1113</v>
      </c>
    </row>
    <row r="7" spans="1:14">
      <c r="A7" s="5"/>
      <c r="G7" s="131"/>
      <c r="H7" s="130"/>
      <c r="I7" s="46" t="s">
        <v>12</v>
      </c>
      <c r="J7" s="135">
        <f>K3/H4</f>
        <v>6</v>
      </c>
      <c r="K7" s="135">
        <f>K5*H3</f>
        <v>30.967741935483872</v>
      </c>
      <c r="L7" s="135">
        <f>K5-J7</f>
        <v>4.32258064516129</v>
      </c>
      <c r="M7" s="5"/>
    </row>
    <row r="8" spans="1:14">
      <c r="A8" s="5"/>
      <c r="B8" s="5"/>
      <c r="C8" s="5"/>
      <c r="D8" s="5"/>
      <c r="E8" s="58"/>
      <c r="F8" s="5"/>
      <c r="G8" s="40"/>
      <c r="H8" s="40"/>
      <c r="I8" s="40"/>
      <c r="J8" s="5"/>
      <c r="K8" s="5"/>
      <c r="L8" s="5"/>
      <c r="M8" s="5"/>
      <c r="N8" s="6" t="s">
        <v>1476</v>
      </c>
    </row>
    <row r="9" spans="1:14">
      <c r="A9" s="5"/>
      <c r="M9" s="12"/>
      <c r="N9" s="6" t="s">
        <v>1477</v>
      </c>
    </row>
    <row r="10" spans="1:14" ht="15.75">
      <c r="A10" s="5"/>
      <c r="D10" s="13" t="s">
        <v>35</v>
      </c>
      <c r="E10" s="60"/>
      <c r="F10" s="4"/>
      <c r="G10" s="48"/>
      <c r="H10" s="49"/>
      <c r="I10" s="50" t="s">
        <v>34</v>
      </c>
      <c r="J10" s="132">
        <f>J7</f>
        <v>6</v>
      </c>
      <c r="K10" s="133">
        <f>K7</f>
        <v>30.967741935483872</v>
      </c>
      <c r="L10" s="134">
        <f>L7</f>
        <v>4.32258064516129</v>
      </c>
      <c r="M10" s="12"/>
    </row>
    <row r="11" spans="1:14" ht="13.5" thickBot="1">
      <c r="A11" s="5"/>
      <c r="F11" s="67"/>
      <c r="I11" s="42"/>
      <c r="J11" s="7"/>
      <c r="K11" s="7"/>
      <c r="L11" s="7"/>
      <c r="M11" s="12"/>
    </row>
    <row r="12" spans="1:14" ht="14.25" thickTop="1" thickBot="1">
      <c r="A12" s="5"/>
      <c r="D12" s="31" t="s">
        <v>38</v>
      </c>
      <c r="E12" s="61"/>
      <c r="F12" s="14" t="s">
        <v>28</v>
      </c>
      <c r="G12" s="51" t="s">
        <v>39</v>
      </c>
      <c r="H12" s="51" t="s">
        <v>40</v>
      </c>
      <c r="I12" s="51" t="s">
        <v>1</v>
      </c>
      <c r="J12" s="10" t="s">
        <v>41</v>
      </c>
      <c r="K12" s="10" t="s">
        <v>30</v>
      </c>
      <c r="L12" s="10" t="s">
        <v>0</v>
      </c>
      <c r="M12" s="12"/>
    </row>
    <row r="13" spans="1:14" ht="14.25" thickTop="1" thickBot="1">
      <c r="A13" s="5"/>
      <c r="D13" s="15" t="s">
        <v>557</v>
      </c>
      <c r="E13" s="62"/>
      <c r="F13" s="39"/>
      <c r="G13" s="52"/>
      <c r="H13" s="52"/>
      <c r="I13" s="52"/>
      <c r="J13" s="1"/>
      <c r="K13" s="1"/>
      <c r="L13" s="1"/>
      <c r="M13" s="12"/>
    </row>
    <row r="14" spans="1:14" ht="14.25" thickTop="1" thickBot="1">
      <c r="A14" s="5"/>
      <c r="B14" s="16">
        <v>1</v>
      </c>
      <c r="C14" s="16"/>
      <c r="D14" s="27">
        <v>0</v>
      </c>
      <c r="E14" s="38">
        <v>1</v>
      </c>
      <c r="F14" s="69">
        <f>INDEX('FOOD VALUES'!$B$1:$B$97,$E14)</f>
        <v>0</v>
      </c>
      <c r="G14" s="68">
        <f>INDEX('FOOD VALUES'!$G$1:$G$265,$E14)</f>
        <v>0</v>
      </c>
      <c r="H14" s="68">
        <f>INDEX('FOOD VALUES'!$H$1:$H$265,$E14)</f>
        <v>0</v>
      </c>
      <c r="I14" s="68">
        <f>INDEX('FOOD VALUES'!$I$1:$I$265,$E14)</f>
        <v>0</v>
      </c>
      <c r="J14" s="2">
        <f>G14*0.01*D14</f>
        <v>0</v>
      </c>
      <c r="K14" s="17">
        <f>H14*0.01*D14</f>
        <v>0</v>
      </c>
      <c r="L14" s="17">
        <f>I14*0.01*D14</f>
        <v>0</v>
      </c>
      <c r="M14" s="12"/>
    </row>
    <row r="15" spans="1:14" ht="12" customHeight="1" thickTop="1">
      <c r="A15" s="5"/>
      <c r="B15" s="18"/>
      <c r="C15" s="18"/>
      <c r="D15" s="67"/>
      <c r="E15" s="63"/>
      <c r="F15" s="69">
        <f>INDEX('FOOD VALUES'!$A$1:$A$195,$E14)</f>
        <v>0</v>
      </c>
      <c r="G15" s="53"/>
      <c r="H15" s="53"/>
      <c r="I15" s="53"/>
      <c r="J15" s="3">
        <f t="shared" ref="J15:L15" si="0">J10-J14</f>
        <v>6</v>
      </c>
      <c r="K15" s="19">
        <f t="shared" si="0"/>
        <v>30.967741935483872</v>
      </c>
      <c r="L15" s="19">
        <f t="shared" si="0"/>
        <v>4.32258064516129</v>
      </c>
      <c r="M15" s="12"/>
    </row>
    <row r="16" spans="1:14" ht="9" customHeight="1" thickBot="1">
      <c r="A16" s="5"/>
      <c r="D16" s="20"/>
      <c r="E16" s="64"/>
      <c r="F16" s="21"/>
      <c r="G16" s="54"/>
      <c r="H16" s="54"/>
      <c r="I16" s="54"/>
      <c r="J16" s="22"/>
      <c r="K16" s="23"/>
      <c r="L16" s="24"/>
      <c r="M16" s="12"/>
    </row>
    <row r="17" spans="1:13" ht="14.25" thickTop="1" thickBot="1">
      <c r="A17" s="5"/>
      <c r="B17" s="16">
        <v>2</v>
      </c>
      <c r="C17" s="16"/>
      <c r="D17" s="27">
        <v>0</v>
      </c>
      <c r="E17" s="37">
        <v>1</v>
      </c>
      <c r="F17" s="69">
        <f>INDEX('FOOD VALUES'!$B$1:$B$97,$E17)</f>
        <v>0</v>
      </c>
      <c r="G17" s="68">
        <f>INDEX('FOOD VALUES'!$G$1:$G$265,$E17)</f>
        <v>0</v>
      </c>
      <c r="H17" s="68">
        <f>INDEX('FOOD VALUES'!$H$1:$H$265,$E17)</f>
        <v>0</v>
      </c>
      <c r="I17" s="68">
        <f>INDEX('FOOD VALUES'!$I$1:$I$265,$E17)</f>
        <v>0</v>
      </c>
      <c r="J17" s="2">
        <f>G17*0.01*D17</f>
        <v>0</v>
      </c>
      <c r="K17" s="17">
        <f>H17*0.01*D17</f>
        <v>0</v>
      </c>
      <c r="L17" s="17">
        <f>I17*0.01*D17</f>
        <v>0</v>
      </c>
      <c r="M17" s="12"/>
    </row>
    <row r="18" spans="1:13" ht="12" customHeight="1" thickTop="1">
      <c r="A18" s="5"/>
      <c r="B18" s="18"/>
      <c r="C18" s="18"/>
      <c r="D18" s="18"/>
      <c r="E18" s="63"/>
      <c r="F18" s="69">
        <f>INDEX('FOOD VALUES'!$A$1:$A$195,$E17)</f>
        <v>0</v>
      </c>
      <c r="G18" s="53"/>
      <c r="H18" s="53"/>
      <c r="I18" s="53"/>
      <c r="J18" s="3">
        <f t="shared" ref="J18:L18" si="1">J10-J14-J17</f>
        <v>6</v>
      </c>
      <c r="K18" s="19">
        <f t="shared" si="1"/>
        <v>30.967741935483872</v>
      </c>
      <c r="L18" s="19">
        <f t="shared" si="1"/>
        <v>4.32258064516129</v>
      </c>
      <c r="M18" s="12"/>
    </row>
    <row r="19" spans="1:13" ht="9" customHeight="1" thickBot="1">
      <c r="A19" s="5"/>
      <c r="D19" s="20"/>
      <c r="E19" s="64"/>
      <c r="F19" s="21"/>
      <c r="G19" s="54"/>
      <c r="H19" s="54"/>
      <c r="I19" s="54"/>
      <c r="J19" s="22"/>
      <c r="K19" s="24"/>
      <c r="L19" s="24"/>
      <c r="M19" s="12"/>
    </row>
    <row r="20" spans="1:13" ht="14.25" thickTop="1" thickBot="1">
      <c r="A20" s="5"/>
      <c r="B20" s="16">
        <v>3</v>
      </c>
      <c r="C20" s="16"/>
      <c r="D20" s="27">
        <v>0</v>
      </c>
      <c r="E20" s="37">
        <v>1</v>
      </c>
      <c r="F20" s="69">
        <f>INDEX('FOOD VALUES'!$B$1:$B$97,$E20)</f>
        <v>0</v>
      </c>
      <c r="G20" s="68">
        <f>INDEX('FOOD VALUES'!$G$1:$G$265,$E20)</f>
        <v>0</v>
      </c>
      <c r="H20" s="68">
        <f>INDEX('FOOD VALUES'!$H$1:$H$265,$E20)</f>
        <v>0</v>
      </c>
      <c r="I20" s="68">
        <f>INDEX('FOOD VALUES'!$I$1:$I$265,$E20)</f>
        <v>0</v>
      </c>
      <c r="J20" s="2">
        <f>G20*0.01*D20</f>
        <v>0</v>
      </c>
      <c r="K20" s="17">
        <f>H20*0.01*D20</f>
        <v>0</v>
      </c>
      <c r="L20" s="17">
        <f>I20*0.01*D20</f>
        <v>0</v>
      </c>
      <c r="M20" s="12"/>
    </row>
    <row r="21" spans="1:13" ht="12" customHeight="1" thickTop="1">
      <c r="A21" s="5"/>
      <c r="B21" s="18"/>
      <c r="C21" s="18"/>
      <c r="D21" s="18"/>
      <c r="E21" s="63"/>
      <c r="F21" s="69">
        <f>INDEX('FOOD VALUES'!$A$1:$A$195,$E20)</f>
        <v>0</v>
      </c>
      <c r="G21" s="53"/>
      <c r="H21" s="53"/>
      <c r="I21" s="53"/>
      <c r="J21" s="3">
        <f t="shared" ref="J21:L21" si="2">J10-J14-J17-J20</f>
        <v>6</v>
      </c>
      <c r="K21" s="19">
        <f t="shared" si="2"/>
        <v>30.967741935483872</v>
      </c>
      <c r="L21" s="19">
        <f t="shared" si="2"/>
        <v>4.32258064516129</v>
      </c>
      <c r="M21" s="12"/>
    </row>
    <row r="22" spans="1:13" ht="9" customHeight="1" thickBot="1">
      <c r="A22" s="5"/>
      <c r="D22" s="20"/>
      <c r="E22" s="64"/>
      <c r="F22" s="21"/>
      <c r="G22" s="54"/>
      <c r="H22" s="54"/>
      <c r="I22" s="54"/>
      <c r="J22" s="22"/>
      <c r="K22" s="24"/>
      <c r="L22" s="24"/>
      <c r="M22" s="12"/>
    </row>
    <row r="23" spans="1:13" ht="14.25" thickTop="1" thickBot="1">
      <c r="A23" s="5"/>
      <c r="B23" s="16">
        <v>4</v>
      </c>
      <c r="C23" s="16"/>
      <c r="D23" s="27">
        <v>0</v>
      </c>
      <c r="E23" s="37">
        <v>1</v>
      </c>
      <c r="F23" s="69">
        <f>INDEX('FOOD VALUES'!$B$1:$B$97,$E23)</f>
        <v>0</v>
      </c>
      <c r="G23" s="68">
        <f>INDEX('FOOD VALUES'!$G$1:$G$265,$E23)</f>
        <v>0</v>
      </c>
      <c r="H23" s="68">
        <f>INDEX('FOOD VALUES'!$H$1:$H$265,$E23)</f>
        <v>0</v>
      </c>
      <c r="I23" s="68">
        <f>INDEX('FOOD VALUES'!$I$1:$I$265,$E23)</f>
        <v>0</v>
      </c>
      <c r="J23" s="2">
        <f>G23*0.01*D23</f>
        <v>0</v>
      </c>
      <c r="K23" s="17">
        <f>H23*0.01*D23</f>
        <v>0</v>
      </c>
      <c r="L23" s="17">
        <f>I23*0.01*D23</f>
        <v>0</v>
      </c>
      <c r="M23" s="12"/>
    </row>
    <row r="24" spans="1:13" ht="12" customHeight="1" thickTop="1">
      <c r="A24" s="5"/>
      <c r="B24" s="18"/>
      <c r="C24" s="18"/>
      <c r="D24" s="18"/>
      <c r="E24" s="63"/>
      <c r="F24" s="69">
        <f>INDEX('FOOD VALUES'!$A$1:$A$195,$E23)</f>
        <v>0</v>
      </c>
      <c r="G24" s="53"/>
      <c r="H24" s="53"/>
      <c r="I24" s="53"/>
      <c r="J24" s="3">
        <f t="shared" ref="J24:L24" si="3">J10-J14-J17-J20-J23</f>
        <v>6</v>
      </c>
      <c r="K24" s="19">
        <f t="shared" si="3"/>
        <v>30.967741935483872</v>
      </c>
      <c r="L24" s="19">
        <f t="shared" si="3"/>
        <v>4.32258064516129</v>
      </c>
      <c r="M24" s="12"/>
    </row>
    <row r="25" spans="1:13" ht="9" customHeight="1" thickBot="1">
      <c r="A25" s="5"/>
      <c r="D25" s="20"/>
      <c r="E25" s="64"/>
      <c r="F25" s="21"/>
      <c r="G25" s="54"/>
      <c r="H25" s="54"/>
      <c r="I25" s="54"/>
      <c r="J25" s="22"/>
      <c r="K25" s="24"/>
      <c r="L25" s="24"/>
      <c r="M25" s="12"/>
    </row>
    <row r="26" spans="1:13" ht="14.25" thickTop="1" thickBot="1">
      <c r="A26" s="5"/>
      <c r="B26" s="16">
        <v>5</v>
      </c>
      <c r="C26" s="16"/>
      <c r="D26" s="27">
        <v>0</v>
      </c>
      <c r="E26" s="37">
        <v>1</v>
      </c>
      <c r="F26" s="69">
        <f>INDEX('FOOD VALUES'!$B$1:$B$97,$E26)</f>
        <v>0</v>
      </c>
      <c r="G26" s="68">
        <f>INDEX('FOOD VALUES'!$G$1:$G$265,$E26)</f>
        <v>0</v>
      </c>
      <c r="H26" s="68">
        <f>INDEX('FOOD VALUES'!$H$1:$H$265,$E26)</f>
        <v>0</v>
      </c>
      <c r="I26" s="68">
        <f>INDEX('FOOD VALUES'!$I$1:$I$265,$E26)</f>
        <v>0</v>
      </c>
      <c r="J26" s="2">
        <f>G26*0.01*D26</f>
        <v>0</v>
      </c>
      <c r="K26" s="17">
        <f>H26*0.01*D26</f>
        <v>0</v>
      </c>
      <c r="L26" s="17">
        <f>I26*0.01*D26</f>
        <v>0</v>
      </c>
      <c r="M26" s="12"/>
    </row>
    <row r="27" spans="1:13" ht="12" customHeight="1" thickTop="1">
      <c r="A27" s="5"/>
      <c r="B27" s="18"/>
      <c r="C27" s="18"/>
      <c r="D27" s="18"/>
      <c r="E27" s="63"/>
      <c r="F27" s="69">
        <f>INDEX('FOOD VALUES'!$A$1:$A$195,$E26)</f>
        <v>0</v>
      </c>
      <c r="G27" s="53"/>
      <c r="H27" s="53"/>
      <c r="I27" s="53"/>
      <c r="J27" s="3">
        <f t="shared" ref="J27:L27" si="4">J10-J14-J17-J20-J23-J26</f>
        <v>6</v>
      </c>
      <c r="K27" s="19">
        <f t="shared" si="4"/>
        <v>30.967741935483872</v>
      </c>
      <c r="L27" s="19">
        <f t="shared" si="4"/>
        <v>4.32258064516129</v>
      </c>
      <c r="M27" s="12"/>
    </row>
    <row r="28" spans="1:13" ht="9" customHeight="1" thickBot="1">
      <c r="A28" s="5"/>
      <c r="D28" s="20"/>
      <c r="E28" s="64"/>
      <c r="F28" s="21"/>
      <c r="G28" s="54"/>
      <c r="H28" s="54"/>
      <c r="I28" s="54"/>
      <c r="J28" s="22"/>
      <c r="K28" s="24"/>
      <c r="L28" s="24"/>
      <c r="M28" s="12"/>
    </row>
    <row r="29" spans="1:13" ht="14.25" thickTop="1" thickBot="1">
      <c r="A29" s="5"/>
      <c r="B29" s="16">
        <v>6</v>
      </c>
      <c r="C29" s="16"/>
      <c r="D29" s="27">
        <v>0</v>
      </c>
      <c r="E29" s="37">
        <v>1</v>
      </c>
      <c r="F29" s="69">
        <f>INDEX('FOOD VALUES'!$B$1:$B$97,$E29)</f>
        <v>0</v>
      </c>
      <c r="G29" s="68">
        <f>INDEX('FOOD VALUES'!$G$1:$G$265,$E29)</f>
        <v>0</v>
      </c>
      <c r="H29" s="68">
        <f>INDEX('FOOD VALUES'!$H$1:$H$265,$E29)</f>
        <v>0</v>
      </c>
      <c r="I29" s="68">
        <f>INDEX('FOOD VALUES'!$I$1:$I$265,$E29)</f>
        <v>0</v>
      </c>
      <c r="J29" s="2">
        <f>G29*0.01*D29</f>
        <v>0</v>
      </c>
      <c r="K29" s="17">
        <f>H29*0.01*D29</f>
        <v>0</v>
      </c>
      <c r="L29" s="17">
        <f>I29*0.01*D29</f>
        <v>0</v>
      </c>
      <c r="M29" s="12"/>
    </row>
    <row r="30" spans="1:13" ht="12" customHeight="1" thickTop="1">
      <c r="A30" s="5"/>
      <c r="B30" s="18"/>
      <c r="C30" s="18"/>
      <c r="D30" s="18"/>
      <c r="E30" s="63"/>
      <c r="F30" s="69">
        <f>INDEX('FOOD VALUES'!$A$1:$A$195,$E29)</f>
        <v>0</v>
      </c>
      <c r="G30" s="53"/>
      <c r="H30" s="53"/>
      <c r="I30" s="53"/>
      <c r="J30" s="3">
        <f t="shared" ref="J30:L30" si="5">J10-J14-J17-J20-J23-J26-J29</f>
        <v>6</v>
      </c>
      <c r="K30" s="3">
        <f t="shared" si="5"/>
        <v>30.967741935483872</v>
      </c>
      <c r="L30" s="19">
        <f t="shared" si="5"/>
        <v>4.32258064516129</v>
      </c>
      <c r="M30" s="12"/>
    </row>
    <row r="31" spans="1:13" ht="9" customHeight="1" thickBot="1">
      <c r="A31" s="5"/>
      <c r="D31" s="20"/>
      <c r="E31" s="64"/>
      <c r="F31" s="21"/>
      <c r="G31" s="54"/>
      <c r="H31" s="54"/>
      <c r="I31" s="54"/>
      <c r="J31" s="22"/>
      <c r="K31" s="24"/>
      <c r="L31" s="24"/>
      <c r="M31" s="12"/>
    </row>
    <row r="32" spans="1:13" ht="14.25" thickTop="1" thickBot="1">
      <c r="A32" s="5"/>
      <c r="B32" s="16">
        <v>7</v>
      </c>
      <c r="C32" s="16"/>
      <c r="D32" s="27">
        <v>0</v>
      </c>
      <c r="E32" s="37">
        <v>1</v>
      </c>
      <c r="F32" s="69">
        <f>INDEX('FOOD VALUES'!$B$1:$B$97,$E32)</f>
        <v>0</v>
      </c>
      <c r="G32" s="68">
        <f>INDEX('FOOD VALUES'!$G$1:$G$265,$E32)</f>
        <v>0</v>
      </c>
      <c r="H32" s="68">
        <f>INDEX('FOOD VALUES'!$H$1:$H$265,$E32)</f>
        <v>0</v>
      </c>
      <c r="I32" s="68">
        <f>INDEX('FOOD VALUES'!$I$1:$I$265,$E32)</f>
        <v>0</v>
      </c>
      <c r="J32" s="2">
        <f>G32*0.01*D32</f>
        <v>0</v>
      </c>
      <c r="K32" s="17">
        <f>H32*0.01*D32</f>
        <v>0</v>
      </c>
      <c r="L32" s="17">
        <f>I32*0.01*D32</f>
        <v>0</v>
      </c>
      <c r="M32" s="12"/>
    </row>
    <row r="33" spans="1:16" ht="12" customHeight="1" thickTop="1">
      <c r="A33" s="5"/>
      <c r="B33" s="18"/>
      <c r="C33" s="18"/>
      <c r="D33" s="18"/>
      <c r="E33" s="63"/>
      <c r="F33" s="69">
        <f>INDEX('FOOD VALUES'!$A$1:$A$195,$E32)</f>
        <v>0</v>
      </c>
      <c r="G33" s="53"/>
      <c r="H33" s="53"/>
      <c r="I33" s="53"/>
      <c r="J33" s="3">
        <f t="shared" ref="J33:L33" si="6">J10-J14-J17-J20-J23-J26-J29-J32</f>
        <v>6</v>
      </c>
      <c r="K33" s="3">
        <f t="shared" si="6"/>
        <v>30.967741935483872</v>
      </c>
      <c r="L33" s="19">
        <f t="shared" si="6"/>
        <v>4.32258064516129</v>
      </c>
      <c r="M33" s="12"/>
    </row>
    <row r="34" spans="1:16" ht="9" customHeight="1" thickBot="1">
      <c r="A34" s="5"/>
      <c r="D34" s="20"/>
      <c r="E34" s="64"/>
      <c r="F34" s="21"/>
      <c r="G34" s="54"/>
      <c r="H34" s="54"/>
      <c r="I34" s="54"/>
      <c r="J34" s="22"/>
      <c r="K34" s="24"/>
      <c r="L34" s="24"/>
      <c r="M34" s="12"/>
    </row>
    <row r="35" spans="1:16" ht="15" customHeight="1" thickTop="1" thickBot="1">
      <c r="A35" s="5"/>
      <c r="B35" s="16">
        <v>8</v>
      </c>
      <c r="C35" s="16"/>
      <c r="D35" s="27">
        <v>0</v>
      </c>
      <c r="E35" s="37">
        <v>1</v>
      </c>
      <c r="F35" s="69">
        <f>INDEX('FOOD VALUES'!$B$1:$B$97,$E35)</f>
        <v>0</v>
      </c>
      <c r="G35" s="68">
        <f>INDEX('FOOD VALUES'!$G$1:$G$265,$E35)</f>
        <v>0</v>
      </c>
      <c r="H35" s="68">
        <f>INDEX('FOOD VALUES'!$H$1:$H$265,$E35)</f>
        <v>0</v>
      </c>
      <c r="I35" s="68">
        <f>INDEX('FOOD VALUES'!$I$1:$I$265,$E35)</f>
        <v>0</v>
      </c>
      <c r="J35" s="2">
        <f>G35*0.01*D35</f>
        <v>0</v>
      </c>
      <c r="K35" s="17">
        <f>H35*0.01*D35</f>
        <v>0</v>
      </c>
      <c r="L35" s="17">
        <f>I35*0.01*D35</f>
        <v>0</v>
      </c>
      <c r="M35" s="12"/>
    </row>
    <row r="36" spans="1:16" ht="12" customHeight="1" thickTop="1">
      <c r="A36" s="5"/>
      <c r="B36" s="18"/>
      <c r="C36" s="18"/>
      <c r="D36" s="18"/>
      <c r="E36" s="63"/>
      <c r="F36" s="69">
        <f>INDEX('FOOD VALUES'!$A$1:$A$195,$E35)</f>
        <v>0</v>
      </c>
      <c r="G36" s="53"/>
      <c r="H36" s="53"/>
      <c r="I36" s="53"/>
      <c r="J36" s="3">
        <f t="shared" ref="J36:L36" si="7">J10-J14-J17-J20-J23-J26-J29-J32-J35</f>
        <v>6</v>
      </c>
      <c r="K36" s="3">
        <f t="shared" si="7"/>
        <v>30.967741935483872</v>
      </c>
      <c r="L36" s="19">
        <f t="shared" si="7"/>
        <v>4.32258064516129</v>
      </c>
      <c r="M36" s="12"/>
    </row>
    <row r="37" spans="1:16" ht="15.75" customHeight="1">
      <c r="A37" s="5"/>
      <c r="F37" s="7"/>
      <c r="G37" s="50" t="s">
        <v>36</v>
      </c>
      <c r="H37" s="25" t="e">
        <f>K38/(J38+L38)</f>
        <v>#DIV/0!</v>
      </c>
      <c r="I37" s="43" t="s">
        <v>8</v>
      </c>
      <c r="J37" s="7"/>
      <c r="K37" s="7"/>
      <c r="L37" s="7"/>
      <c r="M37" s="12"/>
    </row>
    <row r="38" spans="1:16" ht="15.75" customHeight="1">
      <c r="A38" s="5"/>
      <c r="D38" s="126"/>
      <c r="E38" s="65"/>
      <c r="F38" s="7"/>
      <c r="G38" s="55" t="s">
        <v>37</v>
      </c>
      <c r="H38" s="25">
        <f>(4*J38)+(9*K38)+(4*L38)</f>
        <v>0</v>
      </c>
      <c r="J38" s="141">
        <f t="shared" ref="J38:L38" si="8">J14+J17+J20+J23+J26+J29+J32+J35</f>
        <v>0</v>
      </c>
      <c r="K38" s="141">
        <f t="shared" si="8"/>
        <v>0</v>
      </c>
      <c r="L38" s="142">
        <f t="shared" si="8"/>
        <v>0</v>
      </c>
      <c r="M38" s="12"/>
      <c r="N38" s="128"/>
      <c r="O38" s="128"/>
      <c r="P38" s="128"/>
    </row>
    <row r="39" spans="1:16" ht="6" customHeight="1">
      <c r="A39" s="5"/>
      <c r="D39" s="29"/>
      <c r="E39" s="66"/>
      <c r="I39" s="56"/>
      <c r="J39" s="26"/>
      <c r="K39" s="26"/>
      <c r="L39" s="26"/>
      <c r="M39" s="12"/>
    </row>
    <row r="40" spans="1:16" ht="12.95" customHeight="1">
      <c r="A40" s="5"/>
      <c r="B40" s="67"/>
      <c r="C40" s="67"/>
      <c r="D40" s="205" t="s">
        <v>1503</v>
      </c>
      <c r="E40" s="206"/>
      <c r="F40" s="206"/>
      <c r="G40" s="206"/>
      <c r="H40" s="206"/>
      <c r="I40" s="206"/>
      <c r="J40" s="206"/>
      <c r="K40" s="206"/>
      <c r="L40" s="207"/>
      <c r="M40" s="12"/>
      <c r="N40" s="129"/>
      <c r="O40" s="129"/>
      <c r="P40" s="129"/>
    </row>
    <row r="41" spans="1:16" ht="12.95" customHeight="1">
      <c r="A41" s="5"/>
      <c r="B41" s="67"/>
      <c r="C41" s="67"/>
      <c r="D41" s="208"/>
      <c r="E41" s="209"/>
      <c r="F41" s="209"/>
      <c r="G41" s="209"/>
      <c r="H41" s="209"/>
      <c r="I41" s="209"/>
      <c r="J41" s="209"/>
      <c r="K41" s="209"/>
      <c r="L41" s="210"/>
      <c r="M41" s="12"/>
    </row>
    <row r="42" spans="1:16" ht="12.95" customHeight="1">
      <c r="A42" s="5"/>
      <c r="B42" s="67"/>
      <c r="C42" s="67"/>
      <c r="D42" s="208"/>
      <c r="E42" s="209"/>
      <c r="F42" s="209"/>
      <c r="G42" s="209"/>
      <c r="H42" s="209"/>
      <c r="I42" s="209"/>
      <c r="J42" s="209"/>
      <c r="K42" s="209"/>
      <c r="L42" s="210"/>
      <c r="M42" s="12"/>
    </row>
    <row r="43" spans="1:16" ht="12.95" customHeight="1">
      <c r="A43" s="5"/>
      <c r="B43" s="67"/>
      <c r="C43" s="67"/>
      <c r="D43" s="208"/>
      <c r="E43" s="209"/>
      <c r="F43" s="209"/>
      <c r="G43" s="209"/>
      <c r="H43" s="209"/>
      <c r="I43" s="209"/>
      <c r="J43" s="209"/>
      <c r="K43" s="209"/>
      <c r="L43" s="210"/>
      <c r="M43" s="12"/>
    </row>
    <row r="44" spans="1:16" ht="12.95" customHeight="1">
      <c r="A44" s="5"/>
      <c r="B44" s="67"/>
      <c r="C44" s="67"/>
      <c r="D44" s="208"/>
      <c r="E44" s="209"/>
      <c r="F44" s="209"/>
      <c r="G44" s="209"/>
      <c r="H44" s="209"/>
      <c r="I44" s="209"/>
      <c r="J44" s="209"/>
      <c r="K44" s="209"/>
      <c r="L44" s="210"/>
      <c r="M44" s="12"/>
    </row>
    <row r="45" spans="1:16" ht="12.95" customHeight="1">
      <c r="A45" s="5"/>
      <c r="B45" s="67"/>
      <c r="C45" s="67"/>
      <c r="D45" s="208"/>
      <c r="E45" s="209"/>
      <c r="F45" s="209"/>
      <c r="G45" s="209"/>
      <c r="H45" s="209"/>
      <c r="I45" s="209"/>
      <c r="J45" s="209"/>
      <c r="K45" s="209"/>
      <c r="L45" s="210"/>
      <c r="M45" s="12"/>
    </row>
    <row r="46" spans="1:16" ht="12.95" customHeight="1">
      <c r="A46" s="5"/>
      <c r="B46" s="67"/>
      <c r="C46" s="67"/>
      <c r="D46" s="208"/>
      <c r="E46" s="209"/>
      <c r="F46" s="209"/>
      <c r="G46" s="209"/>
      <c r="H46" s="209"/>
      <c r="I46" s="209"/>
      <c r="J46" s="209"/>
      <c r="K46" s="209"/>
      <c r="L46" s="210"/>
      <c r="M46" s="12"/>
    </row>
    <row r="47" spans="1:16" ht="12.95" customHeight="1">
      <c r="A47" s="5"/>
      <c r="B47" s="67"/>
      <c r="C47" s="67"/>
      <c r="D47" s="208"/>
      <c r="E47" s="209"/>
      <c r="F47" s="209"/>
      <c r="G47" s="209"/>
      <c r="H47" s="209"/>
      <c r="I47" s="209"/>
      <c r="J47" s="209"/>
      <c r="K47" s="209"/>
      <c r="L47" s="210"/>
      <c r="M47" s="12"/>
    </row>
    <row r="48" spans="1:16" ht="12.95" customHeight="1">
      <c r="A48" s="5"/>
      <c r="B48" s="67"/>
      <c r="C48" s="67"/>
      <c r="D48" s="208"/>
      <c r="E48" s="209"/>
      <c r="F48" s="209"/>
      <c r="G48" s="209"/>
      <c r="H48" s="209"/>
      <c r="I48" s="209"/>
      <c r="J48" s="209"/>
      <c r="K48" s="209"/>
      <c r="L48" s="210"/>
      <c r="M48" s="12"/>
    </row>
    <row r="49" spans="1:13" ht="12.95" customHeight="1">
      <c r="A49" s="5"/>
      <c r="B49" s="67"/>
      <c r="C49" s="67"/>
      <c r="D49" s="208"/>
      <c r="E49" s="209"/>
      <c r="F49" s="209"/>
      <c r="G49" s="209"/>
      <c r="H49" s="209"/>
      <c r="I49" s="209"/>
      <c r="J49" s="209"/>
      <c r="K49" s="209"/>
      <c r="L49" s="210"/>
      <c r="M49" s="12"/>
    </row>
    <row r="50" spans="1:13" ht="12.95" customHeight="1">
      <c r="A50" s="5"/>
      <c r="B50" s="67"/>
      <c r="C50" s="67"/>
      <c r="D50" s="208"/>
      <c r="E50" s="209"/>
      <c r="F50" s="209"/>
      <c r="G50" s="209"/>
      <c r="H50" s="209"/>
      <c r="I50" s="209"/>
      <c r="J50" s="209"/>
      <c r="K50" s="209"/>
      <c r="L50" s="210"/>
      <c r="M50" s="12"/>
    </row>
    <row r="51" spans="1:13" ht="12.95" customHeight="1">
      <c r="A51" s="5"/>
      <c r="B51" s="67"/>
      <c r="C51" s="67"/>
      <c r="D51" s="211"/>
      <c r="E51" s="212"/>
      <c r="F51" s="212"/>
      <c r="G51" s="212"/>
      <c r="H51" s="212"/>
      <c r="I51" s="212"/>
      <c r="J51" s="212"/>
      <c r="K51" s="212"/>
      <c r="L51" s="213"/>
      <c r="M51" s="12"/>
    </row>
    <row r="52" spans="1:13" ht="15" customHeight="1">
      <c r="A52" s="5"/>
      <c r="B52" s="5"/>
      <c r="C52" s="5"/>
      <c r="D52" s="5"/>
      <c r="E52" s="58"/>
      <c r="F52" s="11"/>
      <c r="G52" s="57"/>
      <c r="H52" s="57"/>
      <c r="I52" s="57"/>
      <c r="J52" s="12"/>
      <c r="K52" s="12"/>
      <c r="L52" s="12"/>
      <c r="M52" s="12"/>
    </row>
  </sheetData>
  <mergeCells count="1">
    <mergeCell ref="D40:L51"/>
  </mergeCells>
  <pageMargins left="0.72" right="0.4" top="0.88" bottom="0.71" header="0.5" footer="0.5"/>
  <pageSetup scale="99" orientation="portrait" horizontalDpi="75" verticalDpi="75" r:id="rId1"/>
  <headerFooter alignWithMargins="0">
    <oddHeader>&amp;C&amp;"Times New Roman"&amp;12&amp;BKETO MEAL WORK SHEET</oddHeader>
    <oddFooter xml:space="preserve">&amp;C&amp;F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Spinner 1">
              <controlPr defaultSize="0" autoFill="0" autoLine="0" autoPict="0">
                <anchor moveWithCells="1">
                  <from>
                    <xdr:col>2</xdr:col>
                    <xdr:colOff>19050</xdr:colOff>
                    <xdr:row>12</xdr:row>
                    <xdr:rowOff>171450</xdr:rowOff>
                  </from>
                  <to>
                    <xdr:col>2</xdr:col>
                    <xdr:colOff>133350</xdr:colOff>
                    <xdr:row>14</xdr:row>
                    <xdr:rowOff>0</xdr:rowOff>
                  </to>
                </anchor>
              </controlPr>
            </control>
          </mc:Choice>
        </mc:AlternateContent>
        <mc:AlternateContent xmlns:mc="http://schemas.openxmlformats.org/markup-compatibility/2006">
          <mc:Choice Requires="x14">
            <control shapeId="37890" r:id="rId5" name="Spinner 2">
              <controlPr defaultSize="0" autoFill="0" autoLine="0" autoPict="0">
                <anchor moveWithCells="1">
                  <from>
                    <xdr:col>2</xdr:col>
                    <xdr:colOff>19050</xdr:colOff>
                    <xdr:row>15</xdr:row>
                    <xdr:rowOff>104775</xdr:rowOff>
                  </from>
                  <to>
                    <xdr:col>2</xdr:col>
                    <xdr:colOff>133350</xdr:colOff>
                    <xdr:row>17</xdr:row>
                    <xdr:rowOff>0</xdr:rowOff>
                  </to>
                </anchor>
              </controlPr>
            </control>
          </mc:Choice>
        </mc:AlternateContent>
        <mc:AlternateContent xmlns:mc="http://schemas.openxmlformats.org/markup-compatibility/2006">
          <mc:Choice Requires="x14">
            <control shapeId="37891" r:id="rId6" name="Spinner 3">
              <controlPr defaultSize="0" autoFill="0" autoLine="0" autoPict="0">
                <anchor moveWithCells="1">
                  <from>
                    <xdr:col>2</xdr:col>
                    <xdr:colOff>19050</xdr:colOff>
                    <xdr:row>18</xdr:row>
                    <xdr:rowOff>104775</xdr:rowOff>
                  </from>
                  <to>
                    <xdr:col>2</xdr:col>
                    <xdr:colOff>133350</xdr:colOff>
                    <xdr:row>20</xdr:row>
                    <xdr:rowOff>0</xdr:rowOff>
                  </to>
                </anchor>
              </controlPr>
            </control>
          </mc:Choice>
        </mc:AlternateContent>
        <mc:AlternateContent xmlns:mc="http://schemas.openxmlformats.org/markup-compatibility/2006">
          <mc:Choice Requires="x14">
            <control shapeId="37892" r:id="rId7" name="Spinner 4">
              <controlPr defaultSize="0" autoFill="0" autoLine="0" autoPict="0">
                <anchor moveWithCells="1">
                  <from>
                    <xdr:col>2</xdr:col>
                    <xdr:colOff>19050</xdr:colOff>
                    <xdr:row>21</xdr:row>
                    <xdr:rowOff>104775</xdr:rowOff>
                  </from>
                  <to>
                    <xdr:col>2</xdr:col>
                    <xdr:colOff>133350</xdr:colOff>
                    <xdr:row>23</xdr:row>
                    <xdr:rowOff>0</xdr:rowOff>
                  </to>
                </anchor>
              </controlPr>
            </control>
          </mc:Choice>
        </mc:AlternateContent>
        <mc:AlternateContent xmlns:mc="http://schemas.openxmlformats.org/markup-compatibility/2006">
          <mc:Choice Requires="x14">
            <control shapeId="37893" r:id="rId8" name="Spinner 5">
              <controlPr defaultSize="0" autoFill="0" autoLine="0" autoPict="0">
                <anchor moveWithCells="1">
                  <from>
                    <xdr:col>2</xdr:col>
                    <xdr:colOff>19050</xdr:colOff>
                    <xdr:row>24</xdr:row>
                    <xdr:rowOff>104775</xdr:rowOff>
                  </from>
                  <to>
                    <xdr:col>2</xdr:col>
                    <xdr:colOff>133350</xdr:colOff>
                    <xdr:row>26</xdr:row>
                    <xdr:rowOff>0</xdr:rowOff>
                  </to>
                </anchor>
              </controlPr>
            </control>
          </mc:Choice>
        </mc:AlternateContent>
        <mc:AlternateContent xmlns:mc="http://schemas.openxmlformats.org/markup-compatibility/2006">
          <mc:Choice Requires="x14">
            <control shapeId="37894" r:id="rId9" name="Spinner 6">
              <controlPr defaultSize="0" autoFill="0" autoLine="0" autoPict="0">
                <anchor moveWithCells="1">
                  <from>
                    <xdr:col>2</xdr:col>
                    <xdr:colOff>19050</xdr:colOff>
                    <xdr:row>27</xdr:row>
                    <xdr:rowOff>104775</xdr:rowOff>
                  </from>
                  <to>
                    <xdr:col>2</xdr:col>
                    <xdr:colOff>133350</xdr:colOff>
                    <xdr:row>29</xdr:row>
                    <xdr:rowOff>0</xdr:rowOff>
                  </to>
                </anchor>
              </controlPr>
            </control>
          </mc:Choice>
        </mc:AlternateContent>
        <mc:AlternateContent xmlns:mc="http://schemas.openxmlformats.org/markup-compatibility/2006">
          <mc:Choice Requires="x14">
            <control shapeId="37895" r:id="rId10" name="Spinner 7">
              <controlPr locked="0" defaultSize="0" autoFill="0" autoLine="0" autoPict="0">
                <anchor moveWithCells="1">
                  <from>
                    <xdr:col>2</xdr:col>
                    <xdr:colOff>19050</xdr:colOff>
                    <xdr:row>30</xdr:row>
                    <xdr:rowOff>104775</xdr:rowOff>
                  </from>
                  <to>
                    <xdr:col>2</xdr:col>
                    <xdr:colOff>133350</xdr:colOff>
                    <xdr:row>32</xdr:row>
                    <xdr:rowOff>0</xdr:rowOff>
                  </to>
                </anchor>
              </controlPr>
            </control>
          </mc:Choice>
        </mc:AlternateContent>
        <mc:AlternateContent xmlns:mc="http://schemas.openxmlformats.org/markup-compatibility/2006">
          <mc:Choice Requires="x14">
            <control shapeId="37896" r:id="rId11" name="Spinner 8">
              <controlPr locked="0" defaultSize="0" autoFill="0" autoLine="0" autoPict="0">
                <anchor moveWithCells="1">
                  <from>
                    <xdr:col>2</xdr:col>
                    <xdr:colOff>19050</xdr:colOff>
                    <xdr:row>33</xdr:row>
                    <xdr:rowOff>104775</xdr:rowOff>
                  </from>
                  <to>
                    <xdr:col>2</xdr:col>
                    <xdr:colOff>133350</xdr:colOff>
                    <xdr:row>35</xdr:row>
                    <xdr:rowOff>0</xdr:rowOff>
                  </to>
                </anchor>
              </controlPr>
            </control>
          </mc:Choice>
        </mc:AlternateContent>
        <mc:AlternateContent xmlns:mc="http://schemas.openxmlformats.org/markup-compatibility/2006">
          <mc:Choice Requires="x14">
            <control shapeId="37897" r:id="rId12" name="Drop Down 9">
              <controlPr defaultSize="0" print="0" autoFill="0" autoLine="0" autoPict="0">
                <anchor moveWithCells="1">
                  <from>
                    <xdr:col>4</xdr:col>
                    <xdr:colOff>0</xdr:colOff>
                    <xdr:row>13</xdr:row>
                    <xdr:rowOff>0</xdr:rowOff>
                  </from>
                  <to>
                    <xdr:col>5</xdr:col>
                    <xdr:colOff>1819275</xdr:colOff>
                    <xdr:row>14</xdr:row>
                    <xdr:rowOff>9525</xdr:rowOff>
                  </to>
                </anchor>
              </controlPr>
            </control>
          </mc:Choice>
        </mc:AlternateContent>
        <mc:AlternateContent xmlns:mc="http://schemas.openxmlformats.org/markup-compatibility/2006">
          <mc:Choice Requires="x14">
            <control shapeId="37898" r:id="rId13" name="Drop Down 10">
              <controlPr defaultSize="0" print="0" autoFill="0" autoLine="0" autoPict="0">
                <anchor moveWithCells="1">
                  <from>
                    <xdr:col>4</xdr:col>
                    <xdr:colOff>0</xdr:colOff>
                    <xdr:row>16</xdr:row>
                    <xdr:rowOff>0</xdr:rowOff>
                  </from>
                  <to>
                    <xdr:col>5</xdr:col>
                    <xdr:colOff>1819275</xdr:colOff>
                    <xdr:row>17</xdr:row>
                    <xdr:rowOff>9525</xdr:rowOff>
                  </to>
                </anchor>
              </controlPr>
            </control>
          </mc:Choice>
        </mc:AlternateContent>
        <mc:AlternateContent xmlns:mc="http://schemas.openxmlformats.org/markup-compatibility/2006">
          <mc:Choice Requires="x14">
            <control shapeId="37899" r:id="rId14" name="Drop Down 11">
              <controlPr defaultSize="0" print="0" autoFill="0" autoLine="0" autoPict="0">
                <anchor moveWithCells="1">
                  <from>
                    <xdr:col>4</xdr:col>
                    <xdr:colOff>0</xdr:colOff>
                    <xdr:row>22</xdr:row>
                    <xdr:rowOff>0</xdr:rowOff>
                  </from>
                  <to>
                    <xdr:col>5</xdr:col>
                    <xdr:colOff>1819275</xdr:colOff>
                    <xdr:row>23</xdr:row>
                    <xdr:rowOff>9525</xdr:rowOff>
                  </to>
                </anchor>
              </controlPr>
            </control>
          </mc:Choice>
        </mc:AlternateContent>
        <mc:AlternateContent xmlns:mc="http://schemas.openxmlformats.org/markup-compatibility/2006">
          <mc:Choice Requires="x14">
            <control shapeId="37900" r:id="rId15" name="Drop Down 12">
              <controlPr defaultSize="0" print="0" autoFill="0" autoLine="0" autoPict="0">
                <anchor moveWithCells="1">
                  <from>
                    <xdr:col>4</xdr:col>
                    <xdr:colOff>0</xdr:colOff>
                    <xdr:row>25</xdr:row>
                    <xdr:rowOff>0</xdr:rowOff>
                  </from>
                  <to>
                    <xdr:col>5</xdr:col>
                    <xdr:colOff>1819275</xdr:colOff>
                    <xdr:row>26</xdr:row>
                    <xdr:rowOff>9525</xdr:rowOff>
                  </to>
                </anchor>
              </controlPr>
            </control>
          </mc:Choice>
        </mc:AlternateContent>
        <mc:AlternateContent xmlns:mc="http://schemas.openxmlformats.org/markup-compatibility/2006">
          <mc:Choice Requires="x14">
            <control shapeId="37901" r:id="rId16" name="Drop Down 13">
              <controlPr defaultSize="0" print="0" autoFill="0" autoLine="0" autoPict="0">
                <anchor moveWithCells="1">
                  <from>
                    <xdr:col>4</xdr:col>
                    <xdr:colOff>0</xdr:colOff>
                    <xdr:row>28</xdr:row>
                    <xdr:rowOff>0</xdr:rowOff>
                  </from>
                  <to>
                    <xdr:col>5</xdr:col>
                    <xdr:colOff>1819275</xdr:colOff>
                    <xdr:row>29</xdr:row>
                    <xdr:rowOff>9525</xdr:rowOff>
                  </to>
                </anchor>
              </controlPr>
            </control>
          </mc:Choice>
        </mc:AlternateContent>
        <mc:AlternateContent xmlns:mc="http://schemas.openxmlformats.org/markup-compatibility/2006">
          <mc:Choice Requires="x14">
            <control shapeId="37902" r:id="rId17" name="Drop Down 14">
              <controlPr defaultSize="0" print="0" autoFill="0" autoLine="0" autoPict="0">
                <anchor moveWithCells="1">
                  <from>
                    <xdr:col>4</xdr:col>
                    <xdr:colOff>0</xdr:colOff>
                    <xdr:row>31</xdr:row>
                    <xdr:rowOff>0</xdr:rowOff>
                  </from>
                  <to>
                    <xdr:col>5</xdr:col>
                    <xdr:colOff>1819275</xdr:colOff>
                    <xdr:row>32</xdr:row>
                    <xdr:rowOff>9525</xdr:rowOff>
                  </to>
                </anchor>
              </controlPr>
            </control>
          </mc:Choice>
        </mc:AlternateContent>
        <mc:AlternateContent xmlns:mc="http://schemas.openxmlformats.org/markup-compatibility/2006">
          <mc:Choice Requires="x14">
            <control shapeId="37903" r:id="rId18" name="Drop Down 15">
              <controlPr defaultSize="0" print="0" autoFill="0" autoLine="0" autoPict="0">
                <anchor moveWithCells="1">
                  <from>
                    <xdr:col>4</xdr:col>
                    <xdr:colOff>0</xdr:colOff>
                    <xdr:row>34</xdr:row>
                    <xdr:rowOff>0</xdr:rowOff>
                  </from>
                  <to>
                    <xdr:col>5</xdr:col>
                    <xdr:colOff>1819275</xdr:colOff>
                    <xdr:row>35</xdr:row>
                    <xdr:rowOff>0</xdr:rowOff>
                  </to>
                </anchor>
              </controlPr>
            </control>
          </mc:Choice>
        </mc:AlternateContent>
        <mc:AlternateContent xmlns:mc="http://schemas.openxmlformats.org/markup-compatibility/2006">
          <mc:Choice Requires="x14">
            <control shapeId="37904" r:id="rId19" name="Drop Down 16">
              <controlPr defaultSize="0" print="0" autoFill="0" autoLine="0" autoPict="0">
                <anchor moveWithCells="1">
                  <from>
                    <xdr:col>4</xdr:col>
                    <xdr:colOff>0</xdr:colOff>
                    <xdr:row>19</xdr:row>
                    <xdr:rowOff>0</xdr:rowOff>
                  </from>
                  <to>
                    <xdr:col>5</xdr:col>
                    <xdr:colOff>1819275</xdr:colOff>
                    <xdr:row>20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15</vt:i4>
      </vt:variant>
    </vt:vector>
  </HeadingPairs>
  <TitlesOfParts>
    <vt:vector size="32" baseType="lpstr">
      <vt:lpstr>LCHF</vt:lpstr>
      <vt:lpstr>FOOD VALUES (engl)</vt:lpstr>
      <vt:lpstr>FOOD VALUES</vt:lpstr>
      <vt:lpstr>MIX-RECEPT</vt:lpstr>
      <vt:lpstr>1 Zavtrak</vt:lpstr>
      <vt:lpstr>2 Poldnik</vt:lpstr>
      <vt:lpstr>3 Obed</vt:lpstr>
      <vt:lpstr>4 Perekus</vt:lpstr>
      <vt:lpstr>5 Uzhin</vt:lpstr>
      <vt:lpstr>SUM-Kkal</vt:lpstr>
      <vt:lpstr>Svodka</vt:lpstr>
      <vt:lpstr>справка</vt:lpstr>
      <vt:lpstr>ВЫПЕЧКА</vt:lpstr>
      <vt:lpstr>СУПЫ</vt:lpstr>
      <vt:lpstr>ОСНОВНЫЕ</vt:lpstr>
      <vt:lpstr>СОУСЫ</vt:lpstr>
      <vt:lpstr>Лист2</vt:lpstr>
      <vt:lpstr>'1 Zavtrak'!notes</vt:lpstr>
      <vt:lpstr>'2 Poldnik'!notes</vt:lpstr>
      <vt:lpstr>'3 Obed'!notes</vt:lpstr>
      <vt:lpstr>'4 Perekus'!notes</vt:lpstr>
      <vt:lpstr>'5 Uzhin'!notes</vt:lpstr>
      <vt:lpstr>'1 Zavtrak'!Область_печати</vt:lpstr>
      <vt:lpstr>'2 Poldnik'!Область_печати</vt:lpstr>
      <vt:lpstr>'3 Obed'!Область_печати</vt:lpstr>
      <vt:lpstr>'4 Perekus'!Область_печати</vt:lpstr>
      <vt:lpstr>'5 Uzhin'!Область_печати</vt:lpstr>
      <vt:lpstr>'FOOD VALUES'!Область_печати</vt:lpstr>
      <vt:lpstr>'FOOD VALUES (engl)'!Область_печати</vt:lpstr>
      <vt:lpstr>'MIX-RECEPT'!Область_печати</vt:lpstr>
      <vt:lpstr>'SUM-Kkal'!Область_печати</vt:lpstr>
      <vt:lpstr>Svodka!Область_печати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Gillick's</dc:creator>
  <cp:lastModifiedBy>user</cp:lastModifiedBy>
  <dcterms:created xsi:type="dcterms:W3CDTF">2017-07-28T18:20:31Z</dcterms:created>
  <dcterms:modified xsi:type="dcterms:W3CDTF">2018-02-18T00:54:51Z</dcterms:modified>
</cp:coreProperties>
</file>